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etfoundation-my.sharepoint.com/personal/krish_patel_etfoundation_co_uk/Documents/new website 27th October/Content for the website - ready to go live/ESD Reports etc/"/>
    </mc:Choice>
  </mc:AlternateContent>
  <xr:revisionPtr revIDLastSave="0" documentId="8_{5E53F95F-1D7A-4211-BD1D-9FAC12AF76DE}" xr6:coauthVersionLast="47" xr6:coauthVersionMax="47" xr10:uidLastSave="{00000000-0000-0000-0000-000000000000}"/>
  <bookViews>
    <workbookView xWindow="-110" yWindow="-110" windowWidth="19420" windowHeight="10300" firstSheet="3" activeTab="3" xr2:uid="{2E00ACD9-1DA3-45B4-AB09-C72EDC826327}"/>
  </bookViews>
  <sheets>
    <sheet name="Instructions" sheetId="4" r:id="rId1"/>
    <sheet name="Mapping" sheetId="2" r:id="rId2"/>
    <sheet name="Example Mapping" sheetId="6" r:id="rId3"/>
    <sheet name="Dashboard" sheetId="3" r:id="rId4"/>
    <sheet name="Calculations" sheetId="5" state="hidden" r:id="rId5"/>
    <sheet name="DATA - do note move or delete" sheetId="1"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5" l="1"/>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0" i="5"/>
  <c r="R251" i="5"/>
  <c r="R252" i="5"/>
  <c r="R253" i="5"/>
  <c r="R254" i="5"/>
  <c r="R255" i="5"/>
  <c r="R256" i="5"/>
  <c r="R257" i="5"/>
  <c r="R258" i="5"/>
  <c r="R259" i="5"/>
  <c r="R260" i="5"/>
  <c r="R261" i="5"/>
  <c r="R262" i="5"/>
  <c r="R263" i="5"/>
  <c r="R264" i="5"/>
  <c r="R265" i="5"/>
  <c r="R266" i="5"/>
  <c r="R267" i="5"/>
  <c r="R268" i="5"/>
  <c r="R269" i="5"/>
  <c r="R270" i="5"/>
  <c r="R271" i="5"/>
  <c r="R272" i="5"/>
  <c r="R273" i="5"/>
  <c r="R274" i="5"/>
  <c r="R275" i="5"/>
  <c r="R276" i="5"/>
  <c r="R277" i="5"/>
  <c r="R278" i="5"/>
  <c r="R279" i="5"/>
  <c r="R280" i="5"/>
  <c r="R281" i="5"/>
  <c r="R282" i="5"/>
  <c r="R283" i="5"/>
  <c r="R284" i="5"/>
  <c r="R285" i="5"/>
  <c r="R286" i="5"/>
  <c r="R287" i="5"/>
  <c r="R288" i="5"/>
  <c r="R289" i="5"/>
  <c r="R290" i="5"/>
  <c r="R291" i="5"/>
  <c r="R292" i="5"/>
  <c r="R293" i="5"/>
  <c r="R294" i="5"/>
  <c r="R295" i="5"/>
  <c r="R296" i="5"/>
  <c r="R297" i="5"/>
  <c r="R298" i="5"/>
  <c r="R299" i="5"/>
  <c r="R300" i="5"/>
  <c r="R301" i="5"/>
  <c r="R302" i="5"/>
  <c r="R303" i="5"/>
  <c r="R304" i="5"/>
  <c r="R305" i="5"/>
  <c r="R306" i="5"/>
  <c r="R307" i="5"/>
  <c r="R308" i="5"/>
  <c r="R309" i="5"/>
  <c r="R310" i="5"/>
  <c r="R311" i="5"/>
  <c r="R312" i="5"/>
  <c r="R313" i="5"/>
  <c r="R314" i="5"/>
  <c r="R315" i="5"/>
  <c r="R316" i="5"/>
  <c r="R317" i="5"/>
  <c r="R318" i="5"/>
  <c r="R319" i="5"/>
  <c r="R320" i="5"/>
  <c r="R321" i="5"/>
  <c r="R322" i="5"/>
  <c r="R323" i="5"/>
  <c r="R324" i="5"/>
  <c r="R325" i="5"/>
  <c r="R326" i="5"/>
  <c r="R327" i="5"/>
  <c r="R328" i="5"/>
  <c r="R329" i="5"/>
  <c r="R330" i="5"/>
  <c r="R331" i="5"/>
  <c r="R332" i="5"/>
  <c r="R333" i="5"/>
  <c r="R334" i="5"/>
  <c r="R335" i="5"/>
  <c r="R336" i="5"/>
  <c r="R337" i="5"/>
  <c r="R338" i="5"/>
  <c r="R339" i="5"/>
  <c r="R340" i="5"/>
  <c r="R341" i="5"/>
  <c r="R342" i="5"/>
  <c r="R343" i="5"/>
  <c r="R344" i="5"/>
  <c r="R345" i="5"/>
  <c r="R346" i="5"/>
  <c r="R347" i="5"/>
  <c r="R348" i="5"/>
  <c r="R349" i="5"/>
  <c r="R350" i="5"/>
  <c r="R351" i="5"/>
  <c r="R352" i="5"/>
  <c r="R353" i="5"/>
  <c r="R354" i="5"/>
  <c r="R355" i="5"/>
  <c r="R356" i="5"/>
  <c r="R357" i="5"/>
  <c r="R358" i="5"/>
  <c r="R359" i="5"/>
  <c r="R360" i="5"/>
  <c r="R361" i="5"/>
  <c r="R362" i="5"/>
  <c r="R363" i="5"/>
  <c r="R364" i="5"/>
  <c r="R365" i="5"/>
  <c r="R366" i="5"/>
  <c r="R367" i="5"/>
  <c r="R368" i="5"/>
  <c r="R369" i="5"/>
  <c r="R370" i="5"/>
  <c r="R371"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7" i="5"/>
  <c r="R398" i="5"/>
  <c r="R399" i="5"/>
  <c r="R400" i="5"/>
  <c r="R401" i="5"/>
  <c r="R402" i="5"/>
  <c r="R403" i="5"/>
  <c r="R404" i="5"/>
  <c r="R405" i="5"/>
  <c r="R406" i="5"/>
  <c r="R407" i="5"/>
  <c r="R408" i="5"/>
  <c r="R409" i="5"/>
  <c r="R410" i="5"/>
  <c r="R411" i="5"/>
  <c r="R412" i="5"/>
  <c r="R413" i="5"/>
  <c r="R414" i="5"/>
  <c r="R415" i="5"/>
  <c r="R416" i="5"/>
  <c r="R417" i="5"/>
  <c r="R418" i="5"/>
  <c r="R419" i="5"/>
  <c r="R420" i="5"/>
  <c r="R421"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7" i="5"/>
  <c r="R448" i="5"/>
  <c r="R449" i="5"/>
  <c r="R450" i="5"/>
  <c r="R451" i="5"/>
  <c r="R452" i="5"/>
  <c r="R453" i="5"/>
  <c r="R454" i="5"/>
  <c r="R455" i="5"/>
  <c r="R456" i="5"/>
  <c r="R457" i="5"/>
  <c r="R458" i="5"/>
  <c r="R459" i="5"/>
  <c r="R460" i="5"/>
  <c r="R461" i="5"/>
  <c r="R462" i="5"/>
  <c r="R463" i="5"/>
  <c r="R464" i="5"/>
  <c r="R465" i="5"/>
  <c r="R466" i="5"/>
  <c r="R467" i="5"/>
  <c r="R468" i="5"/>
  <c r="R469" i="5"/>
  <c r="R470" i="5"/>
  <c r="R471" i="5"/>
  <c r="R472" i="5"/>
  <c r="R473" i="5"/>
  <c r="R474" i="5"/>
  <c r="R475" i="5"/>
  <c r="R476" i="5"/>
  <c r="R477" i="5"/>
  <c r="R478" i="5"/>
  <c r="R479" i="5"/>
  <c r="R480" i="5"/>
  <c r="R481" i="5"/>
  <c r="R482" i="5"/>
  <c r="R483" i="5"/>
  <c r="R484" i="5"/>
  <c r="R485" i="5"/>
  <c r="R486" i="5"/>
  <c r="R487" i="5"/>
  <c r="R488" i="5"/>
  <c r="R489" i="5"/>
  <c r="R490" i="5"/>
  <c r="R491" i="5"/>
  <c r="R492" i="5"/>
  <c r="R493" i="5"/>
  <c r="R494" i="5"/>
  <c r="R495" i="5"/>
  <c r="R496" i="5"/>
  <c r="R497" i="5"/>
  <c r="R498" i="5"/>
  <c r="R499" i="5"/>
  <c r="R500" i="5"/>
  <c r="R501" i="5"/>
  <c r="R502" i="5"/>
  <c r="R503" i="5"/>
  <c r="R504" i="5"/>
  <c r="R505" i="5"/>
  <c r="R506" i="5"/>
  <c r="R507" i="5"/>
  <c r="R508" i="5"/>
  <c r="R509" i="5"/>
  <c r="R510" i="5"/>
  <c r="U65" i="5"/>
  <c r="U81" i="5"/>
  <c r="U129" i="5"/>
  <c r="U145" i="5"/>
  <c r="U185" i="5"/>
  <c r="U217" i="5"/>
  <c r="U249" i="5"/>
  <c r="U281" i="5"/>
  <c r="U313" i="5"/>
  <c r="U345" i="5"/>
  <c r="U444" i="5"/>
  <c r="S11" i="5"/>
  <c r="T11" i="5" s="1"/>
  <c r="O11" i="5"/>
  <c r="T508" i="5"/>
  <c r="T481" i="5"/>
  <c r="T417" i="5"/>
  <c r="T405" i="5"/>
  <c r="T323" i="5"/>
  <c r="T314" i="5"/>
  <c r="T306" i="5"/>
  <c r="T298" i="5"/>
  <c r="T290" i="5"/>
  <c r="T282" i="5"/>
  <c r="T274" i="5"/>
  <c r="T266" i="5"/>
  <c r="T258" i="5"/>
  <c r="T250" i="5"/>
  <c r="T242" i="5"/>
  <c r="T234" i="5"/>
  <c r="T226" i="5"/>
  <c r="T218" i="5"/>
  <c r="T210" i="5"/>
  <c r="T202" i="5"/>
  <c r="T194" i="5"/>
  <c r="T186" i="5"/>
  <c r="T178" i="5"/>
  <c r="T170" i="5"/>
  <c r="T162" i="5"/>
  <c r="T154" i="5"/>
  <c r="T146" i="5"/>
  <c r="T138" i="5"/>
  <c r="T130" i="5"/>
  <c r="T122" i="5"/>
  <c r="T114" i="5"/>
  <c r="T106" i="5"/>
  <c r="T98" i="5"/>
  <c r="T96" i="5"/>
  <c r="T90" i="5"/>
  <c r="T88" i="5"/>
  <c r="T82" i="5"/>
  <c r="T80" i="5"/>
  <c r="T74" i="5"/>
  <c r="T72" i="5"/>
  <c r="T66" i="5"/>
  <c r="T64" i="5"/>
  <c r="T58" i="5"/>
  <c r="T56" i="5"/>
  <c r="T50" i="5"/>
  <c r="T48" i="5"/>
  <c r="T42" i="5"/>
  <c r="T40" i="5"/>
  <c r="T34" i="5"/>
  <c r="T32" i="5"/>
  <c r="T26" i="5"/>
  <c r="T24" i="5"/>
  <c r="S12" i="5"/>
  <c r="U12" i="5" s="1"/>
  <c r="S13" i="5"/>
  <c r="S14" i="5"/>
  <c r="U14" i="5" s="1"/>
  <c r="S15" i="5"/>
  <c r="U15" i="5" s="1"/>
  <c r="S16" i="5"/>
  <c r="U16" i="5" s="1"/>
  <c r="S17" i="5"/>
  <c r="U17" i="5" s="1"/>
  <c r="S18" i="5"/>
  <c r="U18" i="5" s="1"/>
  <c r="S19" i="5"/>
  <c r="U19" i="5" s="1"/>
  <c r="S20" i="5"/>
  <c r="U20" i="5" s="1"/>
  <c r="S21" i="5"/>
  <c r="S22" i="5"/>
  <c r="U22" i="5" s="1"/>
  <c r="S23" i="5"/>
  <c r="U23" i="5" s="1"/>
  <c r="S24" i="5"/>
  <c r="U24" i="5" s="1"/>
  <c r="S25" i="5"/>
  <c r="U25" i="5" s="1"/>
  <c r="S26" i="5"/>
  <c r="U26" i="5" s="1"/>
  <c r="S27" i="5"/>
  <c r="U27" i="5" s="1"/>
  <c r="S28" i="5"/>
  <c r="U28" i="5" s="1"/>
  <c r="S29" i="5"/>
  <c r="S30" i="5"/>
  <c r="U30" i="5" s="1"/>
  <c r="S31" i="5"/>
  <c r="U31" i="5" s="1"/>
  <c r="S32" i="5"/>
  <c r="U32" i="5" s="1"/>
  <c r="S33" i="5"/>
  <c r="U33" i="5" s="1"/>
  <c r="S34" i="5"/>
  <c r="U34" i="5" s="1"/>
  <c r="S35" i="5"/>
  <c r="U35" i="5" s="1"/>
  <c r="S36" i="5"/>
  <c r="U36" i="5" s="1"/>
  <c r="S37" i="5"/>
  <c r="S38" i="5"/>
  <c r="U38" i="5" s="1"/>
  <c r="S39" i="5"/>
  <c r="U39" i="5" s="1"/>
  <c r="S40" i="5"/>
  <c r="U40" i="5" s="1"/>
  <c r="S41" i="5"/>
  <c r="U41" i="5" s="1"/>
  <c r="S42" i="5"/>
  <c r="U42" i="5" s="1"/>
  <c r="S43" i="5"/>
  <c r="U43" i="5" s="1"/>
  <c r="S44" i="5"/>
  <c r="U44" i="5" s="1"/>
  <c r="S45" i="5"/>
  <c r="S46" i="5"/>
  <c r="U46" i="5" s="1"/>
  <c r="S47" i="5"/>
  <c r="U47" i="5" s="1"/>
  <c r="S48" i="5"/>
  <c r="U48" i="5" s="1"/>
  <c r="S49" i="5"/>
  <c r="U49" i="5" s="1"/>
  <c r="S50" i="5"/>
  <c r="U50" i="5" s="1"/>
  <c r="S51" i="5"/>
  <c r="U51" i="5" s="1"/>
  <c r="S52" i="5"/>
  <c r="U52" i="5" s="1"/>
  <c r="S53" i="5"/>
  <c r="S54" i="5"/>
  <c r="U54" i="5" s="1"/>
  <c r="S55" i="5"/>
  <c r="U55" i="5" s="1"/>
  <c r="S56" i="5"/>
  <c r="U56" i="5" s="1"/>
  <c r="S57" i="5"/>
  <c r="U57" i="5" s="1"/>
  <c r="S58" i="5"/>
  <c r="U58" i="5" s="1"/>
  <c r="S59" i="5"/>
  <c r="U59" i="5" s="1"/>
  <c r="S60" i="5"/>
  <c r="U60" i="5" s="1"/>
  <c r="S61" i="5"/>
  <c r="S62" i="5"/>
  <c r="U62" i="5" s="1"/>
  <c r="S63" i="5"/>
  <c r="U63" i="5" s="1"/>
  <c r="S64" i="5"/>
  <c r="U64" i="5" s="1"/>
  <c r="S65" i="5"/>
  <c r="T65" i="5" s="1"/>
  <c r="S66" i="5"/>
  <c r="U66" i="5" s="1"/>
  <c r="S67" i="5"/>
  <c r="U67" i="5" s="1"/>
  <c r="S68" i="5"/>
  <c r="U68" i="5" s="1"/>
  <c r="S69" i="5"/>
  <c r="S70" i="5"/>
  <c r="U70" i="5" s="1"/>
  <c r="S71" i="5"/>
  <c r="U71" i="5" s="1"/>
  <c r="S72" i="5"/>
  <c r="U72" i="5" s="1"/>
  <c r="S73" i="5"/>
  <c r="U73" i="5" s="1"/>
  <c r="S74" i="5"/>
  <c r="U74" i="5" s="1"/>
  <c r="S75" i="5"/>
  <c r="U75" i="5" s="1"/>
  <c r="S76" i="5"/>
  <c r="U76" i="5" s="1"/>
  <c r="S77" i="5"/>
  <c r="S78" i="5"/>
  <c r="U78" i="5" s="1"/>
  <c r="S79" i="5"/>
  <c r="U79" i="5" s="1"/>
  <c r="S80" i="5"/>
  <c r="U80" i="5" s="1"/>
  <c r="S81" i="5"/>
  <c r="T81" i="5" s="1"/>
  <c r="S82" i="5"/>
  <c r="U82" i="5" s="1"/>
  <c r="S83" i="5"/>
  <c r="U83" i="5" s="1"/>
  <c r="S84" i="5"/>
  <c r="U84" i="5" s="1"/>
  <c r="S85" i="5"/>
  <c r="S86" i="5"/>
  <c r="U86" i="5" s="1"/>
  <c r="S87" i="5"/>
  <c r="U87" i="5" s="1"/>
  <c r="S88" i="5"/>
  <c r="U88" i="5" s="1"/>
  <c r="S89" i="5"/>
  <c r="U89" i="5" s="1"/>
  <c r="S90" i="5"/>
  <c r="U90" i="5" s="1"/>
  <c r="S91" i="5"/>
  <c r="U91" i="5" s="1"/>
  <c r="S92" i="5"/>
  <c r="U92" i="5" s="1"/>
  <c r="S93" i="5"/>
  <c r="S94" i="5"/>
  <c r="U94" i="5" s="1"/>
  <c r="S95" i="5"/>
  <c r="U95" i="5" s="1"/>
  <c r="S96" i="5"/>
  <c r="U96" i="5" s="1"/>
  <c r="S97" i="5"/>
  <c r="U97" i="5" s="1"/>
  <c r="S98" i="5"/>
  <c r="U98" i="5" s="1"/>
  <c r="S99" i="5"/>
  <c r="U99" i="5" s="1"/>
  <c r="S100" i="5"/>
  <c r="U100" i="5" s="1"/>
  <c r="S101" i="5"/>
  <c r="S102" i="5"/>
  <c r="U102" i="5" s="1"/>
  <c r="S103" i="5"/>
  <c r="U103" i="5" s="1"/>
  <c r="S104" i="5"/>
  <c r="U104" i="5" s="1"/>
  <c r="S105" i="5"/>
  <c r="U105" i="5" s="1"/>
  <c r="S106" i="5"/>
  <c r="U106" i="5" s="1"/>
  <c r="S107" i="5"/>
  <c r="U107" i="5" s="1"/>
  <c r="S108" i="5"/>
  <c r="U108" i="5" s="1"/>
  <c r="S109" i="5"/>
  <c r="S110" i="5"/>
  <c r="U110" i="5" s="1"/>
  <c r="S111" i="5"/>
  <c r="U111" i="5" s="1"/>
  <c r="S112" i="5"/>
  <c r="U112" i="5" s="1"/>
  <c r="S113" i="5"/>
  <c r="U113" i="5" s="1"/>
  <c r="S114" i="5"/>
  <c r="U114" i="5" s="1"/>
  <c r="S115" i="5"/>
  <c r="U115" i="5" s="1"/>
  <c r="S116" i="5"/>
  <c r="U116" i="5" s="1"/>
  <c r="S117" i="5"/>
  <c r="S118" i="5"/>
  <c r="U118" i="5" s="1"/>
  <c r="S119" i="5"/>
  <c r="U119" i="5" s="1"/>
  <c r="S120" i="5"/>
  <c r="U120" i="5" s="1"/>
  <c r="S121" i="5"/>
  <c r="U121" i="5" s="1"/>
  <c r="S122" i="5"/>
  <c r="U122" i="5" s="1"/>
  <c r="S123" i="5"/>
  <c r="U123" i="5" s="1"/>
  <c r="S124" i="5"/>
  <c r="U124" i="5" s="1"/>
  <c r="S125" i="5"/>
  <c r="S126" i="5"/>
  <c r="U126" i="5" s="1"/>
  <c r="S127" i="5"/>
  <c r="U127" i="5" s="1"/>
  <c r="S128" i="5"/>
  <c r="U128" i="5" s="1"/>
  <c r="S129" i="5"/>
  <c r="T129" i="5" s="1"/>
  <c r="S130" i="5"/>
  <c r="U130" i="5" s="1"/>
  <c r="S131" i="5"/>
  <c r="U131" i="5" s="1"/>
  <c r="S132" i="5"/>
  <c r="U132" i="5" s="1"/>
  <c r="S133" i="5"/>
  <c r="S134" i="5"/>
  <c r="U134" i="5" s="1"/>
  <c r="S135" i="5"/>
  <c r="U135" i="5" s="1"/>
  <c r="S136" i="5"/>
  <c r="U136" i="5" s="1"/>
  <c r="S137" i="5"/>
  <c r="U137" i="5" s="1"/>
  <c r="S138" i="5"/>
  <c r="U138" i="5" s="1"/>
  <c r="S139" i="5"/>
  <c r="U139" i="5" s="1"/>
  <c r="S140" i="5"/>
  <c r="U140" i="5" s="1"/>
  <c r="S141" i="5"/>
  <c r="S142" i="5"/>
  <c r="U142" i="5" s="1"/>
  <c r="S143" i="5"/>
  <c r="U143" i="5" s="1"/>
  <c r="S144" i="5"/>
  <c r="U144" i="5" s="1"/>
  <c r="S145" i="5"/>
  <c r="T145" i="5" s="1"/>
  <c r="S146" i="5"/>
  <c r="U146" i="5" s="1"/>
  <c r="S147" i="5"/>
  <c r="U147" i="5" s="1"/>
  <c r="S148" i="5"/>
  <c r="U148" i="5" s="1"/>
  <c r="S149" i="5"/>
  <c r="S150" i="5"/>
  <c r="U150" i="5" s="1"/>
  <c r="S151" i="5"/>
  <c r="U151" i="5" s="1"/>
  <c r="S152" i="5"/>
  <c r="U152" i="5" s="1"/>
  <c r="S153" i="5"/>
  <c r="U153" i="5" s="1"/>
  <c r="S154" i="5"/>
  <c r="U154" i="5" s="1"/>
  <c r="S155" i="5"/>
  <c r="U155" i="5" s="1"/>
  <c r="S156" i="5"/>
  <c r="U156" i="5" s="1"/>
  <c r="S157" i="5"/>
  <c r="S158" i="5"/>
  <c r="U158" i="5" s="1"/>
  <c r="S159" i="5"/>
  <c r="S160" i="5"/>
  <c r="U160" i="5" s="1"/>
  <c r="S161" i="5"/>
  <c r="U161" i="5" s="1"/>
  <c r="S162" i="5"/>
  <c r="U162" i="5" s="1"/>
  <c r="S163" i="5"/>
  <c r="U163" i="5" s="1"/>
  <c r="S164" i="5"/>
  <c r="U164" i="5" s="1"/>
  <c r="S165" i="5"/>
  <c r="S166" i="5"/>
  <c r="U166" i="5" s="1"/>
  <c r="S167" i="5"/>
  <c r="S168" i="5"/>
  <c r="U168" i="5" s="1"/>
  <c r="S169" i="5"/>
  <c r="U169" i="5" s="1"/>
  <c r="S170" i="5"/>
  <c r="U170" i="5" s="1"/>
  <c r="S171" i="5"/>
  <c r="U171" i="5" s="1"/>
  <c r="S172" i="5"/>
  <c r="U172" i="5" s="1"/>
  <c r="S173" i="5"/>
  <c r="S174" i="5"/>
  <c r="U174" i="5" s="1"/>
  <c r="S175" i="5"/>
  <c r="S176" i="5"/>
  <c r="U176" i="5" s="1"/>
  <c r="S177" i="5"/>
  <c r="U177" i="5" s="1"/>
  <c r="S178" i="5"/>
  <c r="U178" i="5" s="1"/>
  <c r="S179" i="5"/>
  <c r="U179" i="5" s="1"/>
  <c r="S180" i="5"/>
  <c r="U180" i="5" s="1"/>
  <c r="S181" i="5"/>
  <c r="S182" i="5"/>
  <c r="U182" i="5" s="1"/>
  <c r="S183" i="5"/>
  <c r="S184" i="5"/>
  <c r="U184" i="5" s="1"/>
  <c r="S185" i="5"/>
  <c r="T185" i="5" s="1"/>
  <c r="S186" i="5"/>
  <c r="U186" i="5" s="1"/>
  <c r="S187" i="5"/>
  <c r="T187" i="5" s="1"/>
  <c r="S188" i="5"/>
  <c r="U188" i="5" s="1"/>
  <c r="S189" i="5"/>
  <c r="S190" i="5"/>
  <c r="U190" i="5" s="1"/>
  <c r="S191" i="5"/>
  <c r="S192" i="5"/>
  <c r="U192" i="5" s="1"/>
  <c r="S193" i="5"/>
  <c r="U193" i="5" s="1"/>
  <c r="S194" i="5"/>
  <c r="U194" i="5" s="1"/>
  <c r="S195" i="5"/>
  <c r="U195" i="5" s="1"/>
  <c r="S196" i="5"/>
  <c r="U196" i="5" s="1"/>
  <c r="S197" i="5"/>
  <c r="S198" i="5"/>
  <c r="U198" i="5" s="1"/>
  <c r="S199" i="5"/>
  <c r="S200" i="5"/>
  <c r="U200" i="5" s="1"/>
  <c r="S201" i="5"/>
  <c r="U201" i="5" s="1"/>
  <c r="S202" i="5"/>
  <c r="U202" i="5" s="1"/>
  <c r="S203" i="5"/>
  <c r="U203" i="5" s="1"/>
  <c r="S204" i="5"/>
  <c r="U204" i="5" s="1"/>
  <c r="S205" i="5"/>
  <c r="S206" i="5"/>
  <c r="U206" i="5" s="1"/>
  <c r="S207" i="5"/>
  <c r="S208" i="5"/>
  <c r="U208" i="5" s="1"/>
  <c r="S209" i="5"/>
  <c r="U209" i="5" s="1"/>
  <c r="S210" i="5"/>
  <c r="U210" i="5" s="1"/>
  <c r="S211" i="5"/>
  <c r="U211" i="5" s="1"/>
  <c r="S212" i="5"/>
  <c r="U212" i="5" s="1"/>
  <c r="S213" i="5"/>
  <c r="S214" i="5"/>
  <c r="U214" i="5" s="1"/>
  <c r="S215" i="5"/>
  <c r="S216" i="5"/>
  <c r="U216" i="5" s="1"/>
  <c r="S217" i="5"/>
  <c r="T217" i="5" s="1"/>
  <c r="S218" i="5"/>
  <c r="U218" i="5" s="1"/>
  <c r="S219" i="5"/>
  <c r="T219" i="5" s="1"/>
  <c r="S220" i="5"/>
  <c r="U220" i="5" s="1"/>
  <c r="S221" i="5"/>
  <c r="S222" i="5"/>
  <c r="U222" i="5" s="1"/>
  <c r="S223" i="5"/>
  <c r="S224" i="5"/>
  <c r="U224" i="5" s="1"/>
  <c r="S225" i="5"/>
  <c r="U225" i="5" s="1"/>
  <c r="S226" i="5"/>
  <c r="U226" i="5" s="1"/>
  <c r="S227" i="5"/>
  <c r="U227" i="5" s="1"/>
  <c r="S228" i="5"/>
  <c r="U228" i="5" s="1"/>
  <c r="S229" i="5"/>
  <c r="S230" i="5"/>
  <c r="U230" i="5" s="1"/>
  <c r="S231" i="5"/>
  <c r="S232" i="5"/>
  <c r="U232" i="5" s="1"/>
  <c r="S233" i="5"/>
  <c r="U233" i="5" s="1"/>
  <c r="S234" i="5"/>
  <c r="U234" i="5" s="1"/>
  <c r="S235" i="5"/>
  <c r="U235" i="5" s="1"/>
  <c r="S236" i="5"/>
  <c r="U236" i="5" s="1"/>
  <c r="S237" i="5"/>
  <c r="S238" i="5"/>
  <c r="U238" i="5" s="1"/>
  <c r="S239" i="5"/>
  <c r="S240" i="5"/>
  <c r="U240" i="5" s="1"/>
  <c r="S241" i="5"/>
  <c r="U241" i="5" s="1"/>
  <c r="S242" i="5"/>
  <c r="U242" i="5" s="1"/>
  <c r="S243" i="5"/>
  <c r="U243" i="5" s="1"/>
  <c r="S244" i="5"/>
  <c r="U244" i="5" s="1"/>
  <c r="S245" i="5"/>
  <c r="S246" i="5"/>
  <c r="U246" i="5" s="1"/>
  <c r="S247" i="5"/>
  <c r="S248" i="5"/>
  <c r="U248" i="5" s="1"/>
  <c r="S249" i="5"/>
  <c r="T249" i="5" s="1"/>
  <c r="S250" i="5"/>
  <c r="U250" i="5" s="1"/>
  <c r="S251" i="5"/>
  <c r="T251" i="5" s="1"/>
  <c r="S252" i="5"/>
  <c r="U252" i="5" s="1"/>
  <c r="S253" i="5"/>
  <c r="S254" i="5"/>
  <c r="U254" i="5" s="1"/>
  <c r="S255" i="5"/>
  <c r="S256" i="5"/>
  <c r="U256" i="5" s="1"/>
  <c r="S257" i="5"/>
  <c r="U257" i="5" s="1"/>
  <c r="S258" i="5"/>
  <c r="U258" i="5" s="1"/>
  <c r="S259" i="5"/>
  <c r="U259" i="5" s="1"/>
  <c r="S260" i="5"/>
  <c r="U260" i="5" s="1"/>
  <c r="S261" i="5"/>
  <c r="S262" i="5"/>
  <c r="U262" i="5" s="1"/>
  <c r="S263" i="5"/>
  <c r="S264" i="5"/>
  <c r="U264" i="5" s="1"/>
  <c r="S265" i="5"/>
  <c r="U265" i="5" s="1"/>
  <c r="S266" i="5"/>
  <c r="U266" i="5" s="1"/>
  <c r="S267" i="5"/>
  <c r="U267" i="5" s="1"/>
  <c r="S268" i="5"/>
  <c r="U268" i="5" s="1"/>
  <c r="S269" i="5"/>
  <c r="S270" i="5"/>
  <c r="U270" i="5" s="1"/>
  <c r="S271" i="5"/>
  <c r="S272" i="5"/>
  <c r="U272" i="5" s="1"/>
  <c r="S273" i="5"/>
  <c r="U273" i="5" s="1"/>
  <c r="S274" i="5"/>
  <c r="U274" i="5" s="1"/>
  <c r="S275" i="5"/>
  <c r="U275" i="5" s="1"/>
  <c r="S276" i="5"/>
  <c r="U276" i="5" s="1"/>
  <c r="S277" i="5"/>
  <c r="S278" i="5"/>
  <c r="U278" i="5" s="1"/>
  <c r="S279" i="5"/>
  <c r="S280" i="5"/>
  <c r="U280" i="5" s="1"/>
  <c r="S281" i="5"/>
  <c r="T281" i="5" s="1"/>
  <c r="S282" i="5"/>
  <c r="U282" i="5" s="1"/>
  <c r="S283" i="5"/>
  <c r="T283" i="5" s="1"/>
  <c r="S284" i="5"/>
  <c r="U284" i="5" s="1"/>
  <c r="S285" i="5"/>
  <c r="S286" i="5"/>
  <c r="U286" i="5" s="1"/>
  <c r="S287" i="5"/>
  <c r="S288" i="5"/>
  <c r="U288" i="5" s="1"/>
  <c r="S289" i="5"/>
  <c r="U289" i="5" s="1"/>
  <c r="S290" i="5"/>
  <c r="U290" i="5" s="1"/>
  <c r="S291" i="5"/>
  <c r="U291" i="5" s="1"/>
  <c r="S292" i="5"/>
  <c r="U292" i="5" s="1"/>
  <c r="S293" i="5"/>
  <c r="S294" i="5"/>
  <c r="U294" i="5" s="1"/>
  <c r="S295" i="5"/>
  <c r="S296" i="5"/>
  <c r="U296" i="5" s="1"/>
  <c r="S297" i="5"/>
  <c r="U297" i="5" s="1"/>
  <c r="S298" i="5"/>
  <c r="U298" i="5" s="1"/>
  <c r="S299" i="5"/>
  <c r="U299" i="5" s="1"/>
  <c r="S300" i="5"/>
  <c r="U300" i="5" s="1"/>
  <c r="S301" i="5"/>
  <c r="S302" i="5"/>
  <c r="U302" i="5" s="1"/>
  <c r="S303" i="5"/>
  <c r="S304" i="5"/>
  <c r="U304" i="5" s="1"/>
  <c r="S305" i="5"/>
  <c r="U305" i="5" s="1"/>
  <c r="S306" i="5"/>
  <c r="U306" i="5" s="1"/>
  <c r="S307" i="5"/>
  <c r="U307" i="5" s="1"/>
  <c r="S308" i="5"/>
  <c r="S309" i="5"/>
  <c r="S310" i="5"/>
  <c r="U310" i="5" s="1"/>
  <c r="S311" i="5"/>
  <c r="S312" i="5"/>
  <c r="S313" i="5"/>
  <c r="T313" i="5" s="1"/>
  <c r="S314" i="5"/>
  <c r="U314" i="5" s="1"/>
  <c r="S315" i="5"/>
  <c r="T315" i="5" s="1"/>
  <c r="S316" i="5"/>
  <c r="S317" i="5"/>
  <c r="S318" i="5"/>
  <c r="U318" i="5" s="1"/>
  <c r="S319" i="5"/>
  <c r="S320" i="5"/>
  <c r="S321" i="5"/>
  <c r="U321" i="5" s="1"/>
  <c r="S322" i="5"/>
  <c r="S323" i="5"/>
  <c r="U323" i="5" s="1"/>
  <c r="S324" i="5"/>
  <c r="S325" i="5"/>
  <c r="S326" i="5"/>
  <c r="U326" i="5" s="1"/>
  <c r="S327" i="5"/>
  <c r="S328" i="5"/>
  <c r="S329" i="5"/>
  <c r="T329" i="5" s="1"/>
  <c r="S330" i="5"/>
  <c r="S331" i="5"/>
  <c r="T331" i="5" s="1"/>
  <c r="S332" i="5"/>
  <c r="S333" i="5"/>
  <c r="U333" i="5" s="1"/>
  <c r="S334" i="5"/>
  <c r="U334" i="5" s="1"/>
  <c r="S335" i="5"/>
  <c r="S336" i="5"/>
  <c r="S337" i="5"/>
  <c r="T337" i="5" s="1"/>
  <c r="S338" i="5"/>
  <c r="S339" i="5"/>
  <c r="T339" i="5" s="1"/>
  <c r="S340" i="5"/>
  <c r="S341" i="5"/>
  <c r="S342" i="5"/>
  <c r="U342" i="5" s="1"/>
  <c r="S343" i="5"/>
  <c r="S344" i="5"/>
  <c r="U344" i="5" s="1"/>
  <c r="S345" i="5"/>
  <c r="T345" i="5" s="1"/>
  <c r="S346" i="5"/>
  <c r="S347" i="5"/>
  <c r="T347" i="5" s="1"/>
  <c r="S348" i="5"/>
  <c r="S349" i="5"/>
  <c r="S350" i="5"/>
  <c r="S351" i="5"/>
  <c r="S352" i="5"/>
  <c r="S353" i="5"/>
  <c r="U353" i="5" s="1"/>
  <c r="S354" i="5"/>
  <c r="S355" i="5"/>
  <c r="U355" i="5" s="1"/>
  <c r="S356" i="5"/>
  <c r="S357" i="5"/>
  <c r="S358" i="5"/>
  <c r="S359" i="5"/>
  <c r="S360" i="5"/>
  <c r="S361" i="5"/>
  <c r="T361" i="5" s="1"/>
  <c r="S362" i="5"/>
  <c r="S363" i="5"/>
  <c r="S364" i="5"/>
  <c r="T364" i="5" s="1"/>
  <c r="S365" i="5"/>
  <c r="S366" i="5"/>
  <c r="U366" i="5" s="1"/>
  <c r="S367" i="5"/>
  <c r="S368" i="5"/>
  <c r="S369" i="5"/>
  <c r="U369" i="5" s="1"/>
  <c r="S370" i="5"/>
  <c r="S371" i="5"/>
  <c r="S372" i="5"/>
  <c r="S373" i="5"/>
  <c r="S374" i="5"/>
  <c r="S375" i="5"/>
  <c r="S376" i="5"/>
  <c r="S377" i="5"/>
  <c r="U377" i="5" s="1"/>
  <c r="S378" i="5"/>
  <c r="S379" i="5"/>
  <c r="S380" i="5"/>
  <c r="T380" i="5" s="1"/>
  <c r="S381" i="5"/>
  <c r="S382" i="5"/>
  <c r="S383" i="5"/>
  <c r="S384" i="5"/>
  <c r="S385" i="5"/>
  <c r="U385" i="5" s="1"/>
  <c r="S386" i="5"/>
  <c r="S387" i="5"/>
  <c r="S388" i="5"/>
  <c r="S389" i="5"/>
  <c r="S390" i="5"/>
  <c r="S391" i="5"/>
  <c r="S392" i="5"/>
  <c r="U392" i="5" s="1"/>
  <c r="S393" i="5"/>
  <c r="U393" i="5" s="1"/>
  <c r="S394" i="5"/>
  <c r="S395" i="5"/>
  <c r="S396" i="5"/>
  <c r="T396" i="5" s="1"/>
  <c r="S397" i="5"/>
  <c r="S398" i="5"/>
  <c r="S399" i="5"/>
  <c r="S400" i="5"/>
  <c r="S401" i="5"/>
  <c r="U401" i="5" s="1"/>
  <c r="S402" i="5"/>
  <c r="S403" i="5"/>
  <c r="S404" i="5"/>
  <c r="S405" i="5"/>
  <c r="U405" i="5" s="1"/>
  <c r="S406" i="5"/>
  <c r="S407" i="5"/>
  <c r="S408" i="5"/>
  <c r="S409" i="5"/>
  <c r="T409" i="5" s="1"/>
  <c r="S410" i="5"/>
  <c r="S411" i="5"/>
  <c r="S412" i="5"/>
  <c r="T412" i="5" s="1"/>
  <c r="S413" i="5"/>
  <c r="S414" i="5"/>
  <c r="S415" i="5"/>
  <c r="S416" i="5"/>
  <c r="S417" i="5"/>
  <c r="U417" i="5" s="1"/>
  <c r="S418" i="5"/>
  <c r="S419" i="5"/>
  <c r="S420" i="5"/>
  <c r="S421" i="5"/>
  <c r="S422" i="5"/>
  <c r="S423" i="5"/>
  <c r="S424" i="5"/>
  <c r="S425" i="5"/>
  <c r="T425" i="5" s="1"/>
  <c r="S426" i="5"/>
  <c r="S427" i="5"/>
  <c r="S428" i="5"/>
  <c r="T428" i="5" s="1"/>
  <c r="S429" i="5"/>
  <c r="S430" i="5"/>
  <c r="U430" i="5" s="1"/>
  <c r="S431" i="5"/>
  <c r="S432" i="5"/>
  <c r="S433" i="5"/>
  <c r="U433" i="5" s="1"/>
  <c r="S434" i="5"/>
  <c r="S435" i="5"/>
  <c r="S436" i="5"/>
  <c r="S437" i="5"/>
  <c r="S438" i="5"/>
  <c r="S439" i="5"/>
  <c r="S440" i="5"/>
  <c r="S441" i="5"/>
  <c r="U441" i="5" s="1"/>
  <c r="S442" i="5"/>
  <c r="S443" i="5"/>
  <c r="S444" i="5"/>
  <c r="T444" i="5" s="1"/>
  <c r="S445" i="5"/>
  <c r="S446" i="5"/>
  <c r="S447" i="5"/>
  <c r="S448" i="5"/>
  <c r="S449" i="5"/>
  <c r="U449" i="5" s="1"/>
  <c r="S450" i="5"/>
  <c r="S451" i="5"/>
  <c r="S452" i="5"/>
  <c r="S453" i="5"/>
  <c r="S454" i="5"/>
  <c r="S455" i="5"/>
  <c r="S456" i="5"/>
  <c r="U456" i="5" s="1"/>
  <c r="S457" i="5"/>
  <c r="U457" i="5" s="1"/>
  <c r="S458" i="5"/>
  <c r="S459" i="5"/>
  <c r="S460" i="5"/>
  <c r="T460" i="5" s="1"/>
  <c r="S461" i="5"/>
  <c r="S462" i="5"/>
  <c r="S463" i="5"/>
  <c r="S464" i="5"/>
  <c r="S465" i="5"/>
  <c r="U465" i="5" s="1"/>
  <c r="S466" i="5"/>
  <c r="S467" i="5"/>
  <c r="S468" i="5"/>
  <c r="S469" i="5"/>
  <c r="U469" i="5" s="1"/>
  <c r="S470" i="5"/>
  <c r="S471" i="5"/>
  <c r="S472" i="5"/>
  <c r="S473" i="5"/>
  <c r="T473" i="5" s="1"/>
  <c r="S474" i="5"/>
  <c r="S475" i="5"/>
  <c r="S476" i="5"/>
  <c r="T476" i="5" s="1"/>
  <c r="S477" i="5"/>
  <c r="S478" i="5"/>
  <c r="S479" i="5"/>
  <c r="S480" i="5"/>
  <c r="S481" i="5"/>
  <c r="U481" i="5" s="1"/>
  <c r="S482" i="5"/>
  <c r="S483" i="5"/>
  <c r="S484" i="5"/>
  <c r="S485" i="5"/>
  <c r="S486" i="5"/>
  <c r="S487" i="5"/>
  <c r="S488" i="5"/>
  <c r="S489" i="5"/>
  <c r="T489" i="5" s="1"/>
  <c r="S490" i="5"/>
  <c r="S491" i="5"/>
  <c r="S492" i="5"/>
  <c r="T492" i="5" s="1"/>
  <c r="S493" i="5"/>
  <c r="S494" i="5"/>
  <c r="U494" i="5" s="1"/>
  <c r="S495" i="5"/>
  <c r="S496" i="5"/>
  <c r="S497" i="5"/>
  <c r="U497" i="5" s="1"/>
  <c r="S498" i="5"/>
  <c r="S499" i="5"/>
  <c r="S500" i="5"/>
  <c r="S501" i="5"/>
  <c r="S502" i="5"/>
  <c r="S503" i="5"/>
  <c r="S504" i="5"/>
  <c r="S505" i="5"/>
  <c r="U505" i="5" s="1"/>
  <c r="S506" i="5"/>
  <c r="S507" i="5"/>
  <c r="S508" i="5"/>
  <c r="U508" i="5" s="1"/>
  <c r="S509" i="5"/>
  <c r="S510" i="5"/>
  <c r="O512" i="5"/>
  <c r="Q28" i="5"/>
  <c r="Q37" i="5"/>
  <c r="Q39" i="5"/>
  <c r="Q55" i="5"/>
  <c r="Q64" i="5"/>
  <c r="Q67" i="5"/>
  <c r="Q74" i="5"/>
  <c r="Q83" i="5"/>
  <c r="Q85" i="5"/>
  <c r="Q92" i="5"/>
  <c r="Q101" i="5"/>
  <c r="Q119" i="5"/>
  <c r="Q121" i="5"/>
  <c r="Q127" i="5"/>
  <c r="Q129" i="5"/>
  <c r="Q135" i="5"/>
  <c r="Q137" i="5"/>
  <c r="Q143" i="5"/>
  <c r="Q145" i="5"/>
  <c r="Q151" i="5"/>
  <c r="Q153" i="5"/>
  <c r="Q159" i="5"/>
  <c r="Q161" i="5"/>
  <c r="Q167" i="5"/>
  <c r="Q169" i="5"/>
  <c r="Q175" i="5"/>
  <c r="Q177" i="5"/>
  <c r="Q183" i="5"/>
  <c r="Q185" i="5"/>
  <c r="Q191" i="5"/>
  <c r="Q193" i="5"/>
  <c r="Q199" i="5"/>
  <c r="Q201" i="5"/>
  <c r="Q207" i="5"/>
  <c r="Q209" i="5"/>
  <c r="Q215" i="5"/>
  <c r="Q217" i="5"/>
  <c r="Q223" i="5"/>
  <c r="Q225" i="5"/>
  <c r="Q231" i="5"/>
  <c r="Q233" i="5"/>
  <c r="Q239" i="5"/>
  <c r="Q241" i="5"/>
  <c r="Q247" i="5"/>
  <c r="Q249" i="5"/>
  <c r="Q255" i="5"/>
  <c r="Q257" i="5"/>
  <c r="Q263" i="5"/>
  <c r="Q265" i="5"/>
  <c r="Q271" i="5"/>
  <c r="Q273" i="5"/>
  <c r="Q279" i="5"/>
  <c r="Q281" i="5"/>
  <c r="Q287" i="5"/>
  <c r="Q289" i="5"/>
  <c r="Q295" i="5"/>
  <c r="Q297" i="5"/>
  <c r="Q303" i="5"/>
  <c r="Q305" i="5"/>
  <c r="Q311" i="5"/>
  <c r="Q313" i="5"/>
  <c r="Q319" i="5"/>
  <c r="Q321" i="5"/>
  <c r="Q327" i="5"/>
  <c r="Q329" i="5"/>
  <c r="Q335" i="5"/>
  <c r="Q337" i="5"/>
  <c r="Q343" i="5"/>
  <c r="Q345" i="5"/>
  <c r="Q351" i="5"/>
  <c r="Q353" i="5"/>
  <c r="Q359" i="5"/>
  <c r="Q361" i="5"/>
  <c r="Q367" i="5"/>
  <c r="Q369" i="5"/>
  <c r="Q375" i="5"/>
  <c r="Q377" i="5"/>
  <c r="Q383" i="5"/>
  <c r="Q385" i="5"/>
  <c r="Q391" i="5"/>
  <c r="Q393" i="5"/>
  <c r="Q399" i="5"/>
  <c r="Q407" i="5"/>
  <c r="Q415" i="5"/>
  <c r="Q423" i="5"/>
  <c r="Q431" i="5"/>
  <c r="Q439" i="5"/>
  <c r="Q447" i="5"/>
  <c r="Q455" i="5"/>
  <c r="Q463" i="5"/>
  <c r="Q471" i="5"/>
  <c r="Q479" i="5"/>
  <c r="Q487" i="5"/>
  <c r="Q495" i="5"/>
  <c r="Q503" i="5"/>
  <c r="Q13"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2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3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4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501" i="5"/>
  <c r="O502" i="5"/>
  <c r="O503" i="5"/>
  <c r="O504" i="5"/>
  <c r="O505" i="5"/>
  <c r="O506" i="5"/>
  <c r="O507" i="5"/>
  <c r="O508" i="5"/>
  <c r="O509" i="5"/>
  <c r="O510" i="5"/>
  <c r="O12" i="5"/>
  <c r="O13" i="5"/>
  <c r="O14" i="5"/>
  <c r="O15" i="5"/>
  <c r="O16" i="5"/>
  <c r="O17" i="5"/>
  <c r="O18" i="5"/>
  <c r="O19" i="5"/>
  <c r="O20" i="5"/>
  <c r="O21" i="5"/>
  <c r="P24" i="5"/>
  <c r="Q24" i="5" s="1"/>
  <c r="P25" i="5"/>
  <c r="Q25" i="5" s="1"/>
  <c r="P26" i="5"/>
  <c r="Q26" i="5" s="1"/>
  <c r="P27" i="5"/>
  <c r="Q27" i="5" s="1"/>
  <c r="P28" i="5"/>
  <c r="P29" i="5"/>
  <c r="Q29" i="5" s="1"/>
  <c r="P30" i="5"/>
  <c r="Q30" i="5" s="1"/>
  <c r="P31" i="5"/>
  <c r="Q31" i="5" s="1"/>
  <c r="P32" i="5"/>
  <c r="Q32" i="5" s="1"/>
  <c r="P33" i="5"/>
  <c r="Q33" i="5" s="1"/>
  <c r="P34" i="5"/>
  <c r="Q34" i="5" s="1"/>
  <c r="P35" i="5"/>
  <c r="Q35" i="5" s="1"/>
  <c r="P36" i="5"/>
  <c r="Q36" i="5" s="1"/>
  <c r="P37" i="5"/>
  <c r="P38" i="5"/>
  <c r="Q38" i="5" s="1"/>
  <c r="P39" i="5"/>
  <c r="P40" i="5"/>
  <c r="Q40" i="5" s="1"/>
  <c r="P41" i="5"/>
  <c r="Q41" i="5" s="1"/>
  <c r="P42" i="5"/>
  <c r="Q42" i="5" s="1"/>
  <c r="P43" i="5"/>
  <c r="Q43" i="5" s="1"/>
  <c r="P44" i="5"/>
  <c r="Q44" i="5" s="1"/>
  <c r="P45" i="5"/>
  <c r="Q45" i="5" s="1"/>
  <c r="P46" i="5"/>
  <c r="Q46" i="5" s="1"/>
  <c r="P47" i="5"/>
  <c r="Q47" i="5" s="1"/>
  <c r="P48" i="5"/>
  <c r="Q48" i="5" s="1"/>
  <c r="P49" i="5"/>
  <c r="Q49" i="5" s="1"/>
  <c r="P50" i="5"/>
  <c r="Q50" i="5" s="1"/>
  <c r="P51" i="5"/>
  <c r="Q51" i="5" s="1"/>
  <c r="P52" i="5"/>
  <c r="Q52" i="5" s="1"/>
  <c r="P53" i="5"/>
  <c r="Q53" i="5" s="1"/>
  <c r="P54" i="5"/>
  <c r="Q54" i="5" s="1"/>
  <c r="P55" i="5"/>
  <c r="P56" i="5"/>
  <c r="Q56" i="5" s="1"/>
  <c r="P57" i="5"/>
  <c r="Q57" i="5" s="1"/>
  <c r="P58" i="5"/>
  <c r="Q58" i="5" s="1"/>
  <c r="P59" i="5"/>
  <c r="Q59" i="5" s="1"/>
  <c r="P60" i="5"/>
  <c r="Q60" i="5" s="1"/>
  <c r="P61" i="5"/>
  <c r="Q61" i="5" s="1"/>
  <c r="P62" i="5"/>
  <c r="Q62" i="5" s="1"/>
  <c r="P63" i="5"/>
  <c r="Q63" i="5" s="1"/>
  <c r="P64" i="5"/>
  <c r="P65" i="5"/>
  <c r="Q65" i="5" s="1"/>
  <c r="P66" i="5"/>
  <c r="Q66" i="5" s="1"/>
  <c r="P67" i="5"/>
  <c r="P68" i="5"/>
  <c r="Q68" i="5" s="1"/>
  <c r="P69" i="5"/>
  <c r="Q69" i="5" s="1"/>
  <c r="P70" i="5"/>
  <c r="Q70" i="5" s="1"/>
  <c r="P71" i="5"/>
  <c r="Q71" i="5" s="1"/>
  <c r="P72" i="5"/>
  <c r="Q72" i="5" s="1"/>
  <c r="P73" i="5"/>
  <c r="Q73" i="5" s="1"/>
  <c r="P74" i="5"/>
  <c r="P75" i="5"/>
  <c r="Q75" i="5" s="1"/>
  <c r="P76" i="5"/>
  <c r="Q76" i="5" s="1"/>
  <c r="P77" i="5"/>
  <c r="Q77" i="5" s="1"/>
  <c r="P78" i="5"/>
  <c r="Q78" i="5" s="1"/>
  <c r="P79" i="5"/>
  <c r="Q79" i="5" s="1"/>
  <c r="P80" i="5"/>
  <c r="Q80" i="5" s="1"/>
  <c r="P81" i="5"/>
  <c r="Q81" i="5" s="1"/>
  <c r="P82" i="5"/>
  <c r="Q82" i="5" s="1"/>
  <c r="P83" i="5"/>
  <c r="P84" i="5"/>
  <c r="Q84" i="5" s="1"/>
  <c r="P85" i="5"/>
  <c r="P86" i="5"/>
  <c r="Q86" i="5" s="1"/>
  <c r="P87" i="5"/>
  <c r="Q87" i="5" s="1"/>
  <c r="P88" i="5"/>
  <c r="Q88" i="5" s="1"/>
  <c r="P89" i="5"/>
  <c r="Q89" i="5" s="1"/>
  <c r="P90" i="5"/>
  <c r="Q90" i="5" s="1"/>
  <c r="P91" i="5"/>
  <c r="Q91" i="5" s="1"/>
  <c r="P92" i="5"/>
  <c r="P93" i="5"/>
  <c r="Q93" i="5" s="1"/>
  <c r="P94" i="5"/>
  <c r="Q94" i="5" s="1"/>
  <c r="P95" i="5"/>
  <c r="Q95" i="5" s="1"/>
  <c r="P96" i="5"/>
  <c r="Q96" i="5" s="1"/>
  <c r="P97" i="5"/>
  <c r="Q97" i="5" s="1"/>
  <c r="P98" i="5"/>
  <c r="Q98" i="5" s="1"/>
  <c r="P99" i="5"/>
  <c r="Q99" i="5" s="1"/>
  <c r="P100" i="5"/>
  <c r="Q100" i="5" s="1"/>
  <c r="P101" i="5"/>
  <c r="P102" i="5"/>
  <c r="Q102" i="5" s="1"/>
  <c r="P103" i="5"/>
  <c r="Q103" i="5" s="1"/>
  <c r="P104" i="5"/>
  <c r="Q104" i="5" s="1"/>
  <c r="P105" i="5"/>
  <c r="Q105" i="5" s="1"/>
  <c r="P106" i="5"/>
  <c r="Q106" i="5" s="1"/>
  <c r="P107" i="5"/>
  <c r="Q107" i="5" s="1"/>
  <c r="P108" i="5"/>
  <c r="Q108" i="5" s="1"/>
  <c r="P109" i="5"/>
  <c r="Q109" i="5" s="1"/>
  <c r="P110" i="5"/>
  <c r="Q110" i="5" s="1"/>
  <c r="P111" i="5"/>
  <c r="Q111" i="5" s="1"/>
  <c r="P112" i="5"/>
  <c r="Q112" i="5" s="1"/>
  <c r="P113" i="5"/>
  <c r="Q113" i="5" s="1"/>
  <c r="P114" i="5"/>
  <c r="Q114" i="5" s="1"/>
  <c r="P115" i="5"/>
  <c r="Q115" i="5" s="1"/>
  <c r="P116" i="5"/>
  <c r="Q116" i="5" s="1"/>
  <c r="P117" i="5"/>
  <c r="Q117" i="5" s="1"/>
  <c r="P118" i="5"/>
  <c r="Q118" i="5" s="1"/>
  <c r="P119" i="5"/>
  <c r="P120" i="5"/>
  <c r="Q120" i="5" s="1"/>
  <c r="P121" i="5"/>
  <c r="P122" i="5"/>
  <c r="Q122" i="5" s="1"/>
  <c r="P123" i="5"/>
  <c r="Q123" i="5" s="1"/>
  <c r="P124" i="5"/>
  <c r="Q124" i="5" s="1"/>
  <c r="P125" i="5"/>
  <c r="Q125" i="5" s="1"/>
  <c r="P126" i="5"/>
  <c r="Q126" i="5" s="1"/>
  <c r="P127" i="5"/>
  <c r="P128" i="5"/>
  <c r="Q128" i="5" s="1"/>
  <c r="P129" i="5"/>
  <c r="P130" i="5"/>
  <c r="Q130" i="5" s="1"/>
  <c r="P131" i="5"/>
  <c r="Q131" i="5" s="1"/>
  <c r="P132" i="5"/>
  <c r="Q132" i="5" s="1"/>
  <c r="P133" i="5"/>
  <c r="Q133" i="5" s="1"/>
  <c r="P134" i="5"/>
  <c r="Q134" i="5" s="1"/>
  <c r="P135" i="5"/>
  <c r="P136" i="5"/>
  <c r="Q136" i="5" s="1"/>
  <c r="P137" i="5"/>
  <c r="P138" i="5"/>
  <c r="Q138" i="5" s="1"/>
  <c r="P139" i="5"/>
  <c r="Q139" i="5" s="1"/>
  <c r="P140" i="5"/>
  <c r="Q140" i="5" s="1"/>
  <c r="P141" i="5"/>
  <c r="Q141" i="5" s="1"/>
  <c r="P142" i="5"/>
  <c r="Q142" i="5" s="1"/>
  <c r="P143" i="5"/>
  <c r="P144" i="5"/>
  <c r="Q144" i="5" s="1"/>
  <c r="P145" i="5"/>
  <c r="P146" i="5"/>
  <c r="Q146" i="5" s="1"/>
  <c r="P147" i="5"/>
  <c r="Q147" i="5" s="1"/>
  <c r="P148" i="5"/>
  <c r="Q148" i="5" s="1"/>
  <c r="P149" i="5"/>
  <c r="Q149" i="5" s="1"/>
  <c r="P150" i="5"/>
  <c r="Q150" i="5" s="1"/>
  <c r="P151" i="5"/>
  <c r="P152" i="5"/>
  <c r="Q152" i="5" s="1"/>
  <c r="P153" i="5"/>
  <c r="P154" i="5"/>
  <c r="Q154" i="5" s="1"/>
  <c r="P155" i="5"/>
  <c r="Q155" i="5" s="1"/>
  <c r="P156" i="5"/>
  <c r="Q156" i="5" s="1"/>
  <c r="P157" i="5"/>
  <c r="Q157" i="5" s="1"/>
  <c r="P158" i="5"/>
  <c r="Q158" i="5" s="1"/>
  <c r="P159" i="5"/>
  <c r="P160" i="5"/>
  <c r="Q160" i="5" s="1"/>
  <c r="P161" i="5"/>
  <c r="P162" i="5"/>
  <c r="Q162" i="5" s="1"/>
  <c r="P163" i="5"/>
  <c r="Q163" i="5" s="1"/>
  <c r="P164" i="5"/>
  <c r="Q164" i="5" s="1"/>
  <c r="P165" i="5"/>
  <c r="Q165" i="5" s="1"/>
  <c r="P166" i="5"/>
  <c r="Q166" i="5" s="1"/>
  <c r="P167" i="5"/>
  <c r="P168" i="5"/>
  <c r="Q168" i="5" s="1"/>
  <c r="P169" i="5"/>
  <c r="P170" i="5"/>
  <c r="Q170" i="5" s="1"/>
  <c r="P171" i="5"/>
  <c r="Q171" i="5" s="1"/>
  <c r="P172" i="5"/>
  <c r="Q172" i="5" s="1"/>
  <c r="P173" i="5"/>
  <c r="Q173" i="5" s="1"/>
  <c r="P174" i="5"/>
  <c r="Q174" i="5" s="1"/>
  <c r="P175" i="5"/>
  <c r="P176" i="5"/>
  <c r="Q176" i="5" s="1"/>
  <c r="P177" i="5"/>
  <c r="P178" i="5"/>
  <c r="Q178" i="5" s="1"/>
  <c r="P179" i="5"/>
  <c r="Q179" i="5" s="1"/>
  <c r="P180" i="5"/>
  <c r="Q180" i="5" s="1"/>
  <c r="P181" i="5"/>
  <c r="Q181" i="5" s="1"/>
  <c r="P182" i="5"/>
  <c r="Q182" i="5" s="1"/>
  <c r="P183" i="5"/>
  <c r="P184" i="5"/>
  <c r="Q184" i="5" s="1"/>
  <c r="P185" i="5"/>
  <c r="P186" i="5"/>
  <c r="Q186" i="5" s="1"/>
  <c r="P187" i="5"/>
  <c r="Q187" i="5" s="1"/>
  <c r="P188" i="5"/>
  <c r="Q188" i="5" s="1"/>
  <c r="P189" i="5"/>
  <c r="Q189" i="5" s="1"/>
  <c r="P190" i="5"/>
  <c r="Q190" i="5" s="1"/>
  <c r="P191" i="5"/>
  <c r="P192" i="5"/>
  <c r="Q192" i="5" s="1"/>
  <c r="P193" i="5"/>
  <c r="P194" i="5"/>
  <c r="Q194" i="5" s="1"/>
  <c r="P195" i="5"/>
  <c r="Q195" i="5" s="1"/>
  <c r="P196" i="5"/>
  <c r="Q196" i="5" s="1"/>
  <c r="P197" i="5"/>
  <c r="Q197" i="5" s="1"/>
  <c r="P198" i="5"/>
  <c r="Q198" i="5" s="1"/>
  <c r="P199" i="5"/>
  <c r="P200" i="5"/>
  <c r="Q200" i="5" s="1"/>
  <c r="P201" i="5"/>
  <c r="P202" i="5"/>
  <c r="Q202" i="5" s="1"/>
  <c r="P203" i="5"/>
  <c r="Q203" i="5" s="1"/>
  <c r="P204" i="5"/>
  <c r="Q204" i="5" s="1"/>
  <c r="P205" i="5"/>
  <c r="Q205" i="5" s="1"/>
  <c r="P206" i="5"/>
  <c r="Q206" i="5" s="1"/>
  <c r="P207" i="5"/>
  <c r="P208" i="5"/>
  <c r="Q208" i="5" s="1"/>
  <c r="P209" i="5"/>
  <c r="P210" i="5"/>
  <c r="Q210" i="5" s="1"/>
  <c r="P211" i="5"/>
  <c r="Q211" i="5" s="1"/>
  <c r="P212" i="5"/>
  <c r="Q212" i="5" s="1"/>
  <c r="P213" i="5"/>
  <c r="Q213" i="5" s="1"/>
  <c r="P214" i="5"/>
  <c r="Q214" i="5" s="1"/>
  <c r="P215" i="5"/>
  <c r="P216" i="5"/>
  <c r="Q216" i="5" s="1"/>
  <c r="P217" i="5"/>
  <c r="P218" i="5"/>
  <c r="Q218" i="5" s="1"/>
  <c r="P219" i="5"/>
  <c r="Q219" i="5" s="1"/>
  <c r="P220" i="5"/>
  <c r="Q220" i="5" s="1"/>
  <c r="P221" i="5"/>
  <c r="Q221" i="5" s="1"/>
  <c r="P222" i="5"/>
  <c r="Q222" i="5" s="1"/>
  <c r="P223" i="5"/>
  <c r="P224" i="5"/>
  <c r="Q224" i="5" s="1"/>
  <c r="P225" i="5"/>
  <c r="P226" i="5"/>
  <c r="Q226" i="5" s="1"/>
  <c r="P227" i="5"/>
  <c r="Q227" i="5" s="1"/>
  <c r="P228" i="5"/>
  <c r="Q228" i="5" s="1"/>
  <c r="P229" i="5"/>
  <c r="Q229" i="5" s="1"/>
  <c r="P230" i="5"/>
  <c r="Q230" i="5" s="1"/>
  <c r="P231" i="5"/>
  <c r="P232" i="5"/>
  <c r="Q232" i="5" s="1"/>
  <c r="P233" i="5"/>
  <c r="P234" i="5"/>
  <c r="Q234" i="5" s="1"/>
  <c r="P235" i="5"/>
  <c r="Q235" i="5" s="1"/>
  <c r="P236" i="5"/>
  <c r="Q236" i="5" s="1"/>
  <c r="P237" i="5"/>
  <c r="Q237" i="5" s="1"/>
  <c r="P238" i="5"/>
  <c r="Q238" i="5" s="1"/>
  <c r="P239" i="5"/>
  <c r="P240" i="5"/>
  <c r="Q240" i="5" s="1"/>
  <c r="P241" i="5"/>
  <c r="P242" i="5"/>
  <c r="Q242" i="5" s="1"/>
  <c r="P243" i="5"/>
  <c r="Q243" i="5" s="1"/>
  <c r="P244" i="5"/>
  <c r="Q244" i="5" s="1"/>
  <c r="P245" i="5"/>
  <c r="Q245" i="5" s="1"/>
  <c r="P246" i="5"/>
  <c r="Q246" i="5" s="1"/>
  <c r="P247" i="5"/>
  <c r="P248" i="5"/>
  <c r="Q248" i="5" s="1"/>
  <c r="P249" i="5"/>
  <c r="P250" i="5"/>
  <c r="Q250" i="5" s="1"/>
  <c r="P251" i="5"/>
  <c r="Q251" i="5" s="1"/>
  <c r="P252" i="5"/>
  <c r="Q252" i="5" s="1"/>
  <c r="P253" i="5"/>
  <c r="Q253" i="5" s="1"/>
  <c r="P254" i="5"/>
  <c r="Q254" i="5" s="1"/>
  <c r="P255" i="5"/>
  <c r="P256" i="5"/>
  <c r="Q256" i="5" s="1"/>
  <c r="P257" i="5"/>
  <c r="P258" i="5"/>
  <c r="Q258" i="5" s="1"/>
  <c r="P259" i="5"/>
  <c r="Q259" i="5" s="1"/>
  <c r="P260" i="5"/>
  <c r="Q260" i="5" s="1"/>
  <c r="P261" i="5"/>
  <c r="Q261" i="5" s="1"/>
  <c r="P262" i="5"/>
  <c r="Q262" i="5" s="1"/>
  <c r="P263" i="5"/>
  <c r="P264" i="5"/>
  <c r="Q264" i="5" s="1"/>
  <c r="P265" i="5"/>
  <c r="P266" i="5"/>
  <c r="Q266" i="5" s="1"/>
  <c r="P267" i="5"/>
  <c r="Q267" i="5" s="1"/>
  <c r="P268" i="5"/>
  <c r="Q268" i="5" s="1"/>
  <c r="P269" i="5"/>
  <c r="Q269" i="5" s="1"/>
  <c r="P270" i="5"/>
  <c r="Q270" i="5" s="1"/>
  <c r="P271" i="5"/>
  <c r="P272" i="5"/>
  <c r="Q272" i="5" s="1"/>
  <c r="P273" i="5"/>
  <c r="P274" i="5"/>
  <c r="Q274" i="5" s="1"/>
  <c r="P275" i="5"/>
  <c r="Q275" i="5" s="1"/>
  <c r="P276" i="5"/>
  <c r="Q276" i="5" s="1"/>
  <c r="P277" i="5"/>
  <c r="Q277" i="5" s="1"/>
  <c r="P278" i="5"/>
  <c r="Q278" i="5" s="1"/>
  <c r="P279" i="5"/>
  <c r="P280" i="5"/>
  <c r="Q280" i="5" s="1"/>
  <c r="P281" i="5"/>
  <c r="P282" i="5"/>
  <c r="Q282" i="5" s="1"/>
  <c r="P283" i="5"/>
  <c r="Q283" i="5" s="1"/>
  <c r="P284" i="5"/>
  <c r="Q284" i="5" s="1"/>
  <c r="P285" i="5"/>
  <c r="Q285" i="5" s="1"/>
  <c r="P286" i="5"/>
  <c r="Q286" i="5" s="1"/>
  <c r="P287" i="5"/>
  <c r="P288" i="5"/>
  <c r="Q288" i="5" s="1"/>
  <c r="P289" i="5"/>
  <c r="P290" i="5"/>
  <c r="Q290" i="5" s="1"/>
  <c r="P291" i="5"/>
  <c r="Q291" i="5" s="1"/>
  <c r="P292" i="5"/>
  <c r="Q292" i="5" s="1"/>
  <c r="P293" i="5"/>
  <c r="Q293" i="5" s="1"/>
  <c r="P294" i="5"/>
  <c r="Q294" i="5" s="1"/>
  <c r="P295" i="5"/>
  <c r="P296" i="5"/>
  <c r="Q296" i="5" s="1"/>
  <c r="P297" i="5"/>
  <c r="P298" i="5"/>
  <c r="Q298" i="5" s="1"/>
  <c r="P299" i="5"/>
  <c r="Q299" i="5" s="1"/>
  <c r="P300" i="5"/>
  <c r="Q300" i="5" s="1"/>
  <c r="P301" i="5"/>
  <c r="Q301" i="5" s="1"/>
  <c r="P302" i="5"/>
  <c r="Q302" i="5" s="1"/>
  <c r="P303" i="5"/>
  <c r="P304" i="5"/>
  <c r="Q304" i="5" s="1"/>
  <c r="P305" i="5"/>
  <c r="P306" i="5"/>
  <c r="Q306" i="5" s="1"/>
  <c r="P307" i="5"/>
  <c r="Q307" i="5" s="1"/>
  <c r="P308" i="5"/>
  <c r="Q308" i="5" s="1"/>
  <c r="P309" i="5"/>
  <c r="Q309" i="5" s="1"/>
  <c r="P310" i="5"/>
  <c r="Q310" i="5" s="1"/>
  <c r="P311" i="5"/>
  <c r="P312" i="5"/>
  <c r="Q312" i="5" s="1"/>
  <c r="P313" i="5"/>
  <c r="P314" i="5"/>
  <c r="Q314" i="5" s="1"/>
  <c r="P315" i="5"/>
  <c r="Q315" i="5" s="1"/>
  <c r="P316" i="5"/>
  <c r="Q316" i="5" s="1"/>
  <c r="P317" i="5"/>
  <c r="Q317" i="5" s="1"/>
  <c r="P318" i="5"/>
  <c r="Q318" i="5" s="1"/>
  <c r="P319" i="5"/>
  <c r="P320" i="5"/>
  <c r="Q320" i="5" s="1"/>
  <c r="P321" i="5"/>
  <c r="P322" i="5"/>
  <c r="Q322" i="5" s="1"/>
  <c r="P323" i="5"/>
  <c r="Q323" i="5" s="1"/>
  <c r="P324" i="5"/>
  <c r="Q324" i="5" s="1"/>
  <c r="P325" i="5"/>
  <c r="Q325" i="5" s="1"/>
  <c r="P326" i="5"/>
  <c r="Q326" i="5" s="1"/>
  <c r="P327" i="5"/>
  <c r="P328" i="5"/>
  <c r="Q328" i="5" s="1"/>
  <c r="P329" i="5"/>
  <c r="P330" i="5"/>
  <c r="Q330" i="5" s="1"/>
  <c r="P331" i="5"/>
  <c r="Q331" i="5" s="1"/>
  <c r="P332" i="5"/>
  <c r="Q332" i="5" s="1"/>
  <c r="P333" i="5"/>
  <c r="Q333" i="5" s="1"/>
  <c r="P334" i="5"/>
  <c r="Q334" i="5" s="1"/>
  <c r="P335" i="5"/>
  <c r="P336" i="5"/>
  <c r="Q336" i="5" s="1"/>
  <c r="P337" i="5"/>
  <c r="P338" i="5"/>
  <c r="Q338" i="5" s="1"/>
  <c r="P339" i="5"/>
  <c r="Q339" i="5" s="1"/>
  <c r="P340" i="5"/>
  <c r="Q340" i="5" s="1"/>
  <c r="P341" i="5"/>
  <c r="Q341" i="5" s="1"/>
  <c r="P342" i="5"/>
  <c r="Q342" i="5" s="1"/>
  <c r="P343" i="5"/>
  <c r="P344" i="5"/>
  <c r="Q344" i="5" s="1"/>
  <c r="P345" i="5"/>
  <c r="P346" i="5"/>
  <c r="Q346" i="5" s="1"/>
  <c r="P347" i="5"/>
  <c r="Q347" i="5" s="1"/>
  <c r="P348" i="5"/>
  <c r="Q348" i="5" s="1"/>
  <c r="P349" i="5"/>
  <c r="Q349" i="5" s="1"/>
  <c r="P350" i="5"/>
  <c r="Q350" i="5" s="1"/>
  <c r="P351" i="5"/>
  <c r="P352" i="5"/>
  <c r="Q352" i="5" s="1"/>
  <c r="P353" i="5"/>
  <c r="P354" i="5"/>
  <c r="Q354" i="5" s="1"/>
  <c r="P355" i="5"/>
  <c r="Q355" i="5" s="1"/>
  <c r="P356" i="5"/>
  <c r="Q356" i="5" s="1"/>
  <c r="P357" i="5"/>
  <c r="Q357" i="5" s="1"/>
  <c r="P358" i="5"/>
  <c r="Q358" i="5" s="1"/>
  <c r="P359" i="5"/>
  <c r="P360" i="5"/>
  <c r="Q360" i="5" s="1"/>
  <c r="P361" i="5"/>
  <c r="P362" i="5"/>
  <c r="Q362" i="5" s="1"/>
  <c r="P363" i="5"/>
  <c r="Q363" i="5" s="1"/>
  <c r="P364" i="5"/>
  <c r="Q364" i="5" s="1"/>
  <c r="P365" i="5"/>
  <c r="Q365" i="5" s="1"/>
  <c r="P366" i="5"/>
  <c r="Q366" i="5" s="1"/>
  <c r="P367" i="5"/>
  <c r="P368" i="5"/>
  <c r="Q368" i="5" s="1"/>
  <c r="P369" i="5"/>
  <c r="P370" i="5"/>
  <c r="Q370" i="5" s="1"/>
  <c r="P371" i="5"/>
  <c r="Q371" i="5" s="1"/>
  <c r="P372" i="5"/>
  <c r="Q372" i="5" s="1"/>
  <c r="P373" i="5"/>
  <c r="Q373" i="5" s="1"/>
  <c r="P374" i="5"/>
  <c r="Q374" i="5" s="1"/>
  <c r="P375" i="5"/>
  <c r="P376" i="5"/>
  <c r="Q376" i="5" s="1"/>
  <c r="P377" i="5"/>
  <c r="P378" i="5"/>
  <c r="Q378" i="5" s="1"/>
  <c r="P379" i="5"/>
  <c r="Q379" i="5" s="1"/>
  <c r="P380" i="5"/>
  <c r="Q380" i="5" s="1"/>
  <c r="P381" i="5"/>
  <c r="Q381" i="5" s="1"/>
  <c r="P382" i="5"/>
  <c r="Q382" i="5" s="1"/>
  <c r="P383" i="5"/>
  <c r="P384" i="5"/>
  <c r="Q384" i="5" s="1"/>
  <c r="P385" i="5"/>
  <c r="P386" i="5"/>
  <c r="Q386" i="5" s="1"/>
  <c r="P387" i="5"/>
  <c r="Q387" i="5" s="1"/>
  <c r="P388" i="5"/>
  <c r="Q388" i="5" s="1"/>
  <c r="P389" i="5"/>
  <c r="Q389" i="5" s="1"/>
  <c r="P390" i="5"/>
  <c r="Q390" i="5" s="1"/>
  <c r="P391" i="5"/>
  <c r="P392" i="5"/>
  <c r="Q392" i="5" s="1"/>
  <c r="P393" i="5"/>
  <c r="P394" i="5"/>
  <c r="Q394" i="5" s="1"/>
  <c r="P395" i="5"/>
  <c r="Q395" i="5" s="1"/>
  <c r="P396" i="5"/>
  <c r="Q396" i="5" s="1"/>
  <c r="P397" i="5"/>
  <c r="Q397" i="5" s="1"/>
  <c r="P398" i="5"/>
  <c r="Q398" i="5" s="1"/>
  <c r="P399" i="5"/>
  <c r="P400" i="5"/>
  <c r="Q400" i="5" s="1"/>
  <c r="P401" i="5"/>
  <c r="Q401" i="5" s="1"/>
  <c r="P402" i="5"/>
  <c r="Q402" i="5" s="1"/>
  <c r="P403" i="5"/>
  <c r="Q403" i="5" s="1"/>
  <c r="P404" i="5"/>
  <c r="Q404" i="5" s="1"/>
  <c r="P405" i="5"/>
  <c r="Q405" i="5" s="1"/>
  <c r="P406" i="5"/>
  <c r="Q406" i="5" s="1"/>
  <c r="P407" i="5"/>
  <c r="P408" i="5"/>
  <c r="Q408" i="5" s="1"/>
  <c r="P409" i="5"/>
  <c r="Q409" i="5" s="1"/>
  <c r="P410" i="5"/>
  <c r="Q410" i="5" s="1"/>
  <c r="P411" i="5"/>
  <c r="Q411" i="5" s="1"/>
  <c r="P412" i="5"/>
  <c r="Q412" i="5" s="1"/>
  <c r="P413" i="5"/>
  <c r="Q413" i="5" s="1"/>
  <c r="P414" i="5"/>
  <c r="Q414" i="5" s="1"/>
  <c r="P415" i="5"/>
  <c r="P416" i="5"/>
  <c r="Q416" i="5" s="1"/>
  <c r="P417" i="5"/>
  <c r="Q417" i="5" s="1"/>
  <c r="P418" i="5"/>
  <c r="Q418" i="5" s="1"/>
  <c r="P419" i="5"/>
  <c r="Q419" i="5" s="1"/>
  <c r="P420" i="5"/>
  <c r="Q420" i="5" s="1"/>
  <c r="P421" i="5"/>
  <c r="Q421" i="5" s="1"/>
  <c r="P422" i="5"/>
  <c r="Q422" i="5" s="1"/>
  <c r="P423" i="5"/>
  <c r="P424" i="5"/>
  <c r="Q424" i="5" s="1"/>
  <c r="P425" i="5"/>
  <c r="Q425" i="5" s="1"/>
  <c r="P426" i="5"/>
  <c r="Q426" i="5" s="1"/>
  <c r="P427" i="5"/>
  <c r="Q427" i="5" s="1"/>
  <c r="P428" i="5"/>
  <c r="Q428" i="5" s="1"/>
  <c r="P429" i="5"/>
  <c r="Q429" i="5" s="1"/>
  <c r="P430" i="5"/>
  <c r="Q430" i="5" s="1"/>
  <c r="P431" i="5"/>
  <c r="P432" i="5"/>
  <c r="Q432" i="5" s="1"/>
  <c r="P433" i="5"/>
  <c r="Q433" i="5" s="1"/>
  <c r="P434" i="5"/>
  <c r="Q434" i="5" s="1"/>
  <c r="P435" i="5"/>
  <c r="Q435" i="5" s="1"/>
  <c r="P436" i="5"/>
  <c r="Q436" i="5" s="1"/>
  <c r="P437" i="5"/>
  <c r="Q437" i="5" s="1"/>
  <c r="P438" i="5"/>
  <c r="Q438" i="5" s="1"/>
  <c r="P439" i="5"/>
  <c r="P440" i="5"/>
  <c r="Q440" i="5" s="1"/>
  <c r="P441" i="5"/>
  <c r="Q441" i="5" s="1"/>
  <c r="P442" i="5"/>
  <c r="Q442" i="5" s="1"/>
  <c r="P443" i="5"/>
  <c r="Q443" i="5" s="1"/>
  <c r="P444" i="5"/>
  <c r="Q444" i="5" s="1"/>
  <c r="P445" i="5"/>
  <c r="Q445" i="5" s="1"/>
  <c r="P446" i="5"/>
  <c r="Q446" i="5" s="1"/>
  <c r="P447" i="5"/>
  <c r="P448" i="5"/>
  <c r="Q448" i="5" s="1"/>
  <c r="P449" i="5"/>
  <c r="Q449" i="5" s="1"/>
  <c r="P450" i="5"/>
  <c r="Q450" i="5" s="1"/>
  <c r="P451" i="5"/>
  <c r="Q451" i="5" s="1"/>
  <c r="P452" i="5"/>
  <c r="Q452" i="5" s="1"/>
  <c r="P453" i="5"/>
  <c r="Q453" i="5" s="1"/>
  <c r="P454" i="5"/>
  <c r="Q454" i="5" s="1"/>
  <c r="P455" i="5"/>
  <c r="P456" i="5"/>
  <c r="Q456" i="5" s="1"/>
  <c r="P457" i="5"/>
  <c r="Q457" i="5" s="1"/>
  <c r="P458" i="5"/>
  <c r="Q458" i="5" s="1"/>
  <c r="P459" i="5"/>
  <c r="Q459" i="5" s="1"/>
  <c r="P460" i="5"/>
  <c r="Q460" i="5" s="1"/>
  <c r="P461" i="5"/>
  <c r="Q461" i="5" s="1"/>
  <c r="P462" i="5"/>
  <c r="Q462" i="5" s="1"/>
  <c r="P463" i="5"/>
  <c r="P464" i="5"/>
  <c r="Q464" i="5" s="1"/>
  <c r="P465" i="5"/>
  <c r="Q465" i="5" s="1"/>
  <c r="P466" i="5"/>
  <c r="Q466" i="5" s="1"/>
  <c r="P467" i="5"/>
  <c r="Q467" i="5" s="1"/>
  <c r="P468" i="5"/>
  <c r="Q468" i="5" s="1"/>
  <c r="P469" i="5"/>
  <c r="Q469" i="5" s="1"/>
  <c r="P470" i="5"/>
  <c r="Q470" i="5" s="1"/>
  <c r="P471" i="5"/>
  <c r="P472" i="5"/>
  <c r="Q472" i="5" s="1"/>
  <c r="P473" i="5"/>
  <c r="Q473" i="5" s="1"/>
  <c r="P474" i="5"/>
  <c r="Q474" i="5" s="1"/>
  <c r="P475" i="5"/>
  <c r="Q475" i="5" s="1"/>
  <c r="P476" i="5"/>
  <c r="Q476" i="5" s="1"/>
  <c r="P477" i="5"/>
  <c r="Q477" i="5" s="1"/>
  <c r="P478" i="5"/>
  <c r="Q478" i="5" s="1"/>
  <c r="P479" i="5"/>
  <c r="P480" i="5"/>
  <c r="Q480" i="5" s="1"/>
  <c r="P481" i="5"/>
  <c r="Q481" i="5" s="1"/>
  <c r="P482" i="5"/>
  <c r="Q482" i="5" s="1"/>
  <c r="P483" i="5"/>
  <c r="Q483" i="5" s="1"/>
  <c r="P484" i="5"/>
  <c r="Q484" i="5" s="1"/>
  <c r="P485" i="5"/>
  <c r="Q485" i="5" s="1"/>
  <c r="P486" i="5"/>
  <c r="Q486" i="5" s="1"/>
  <c r="P487" i="5"/>
  <c r="P488" i="5"/>
  <c r="Q488" i="5" s="1"/>
  <c r="P489" i="5"/>
  <c r="Q489" i="5" s="1"/>
  <c r="P490" i="5"/>
  <c r="Q490" i="5" s="1"/>
  <c r="P491" i="5"/>
  <c r="Q491" i="5" s="1"/>
  <c r="P492" i="5"/>
  <c r="Q492" i="5" s="1"/>
  <c r="P493" i="5"/>
  <c r="Q493" i="5" s="1"/>
  <c r="P494" i="5"/>
  <c r="Q494" i="5" s="1"/>
  <c r="P495" i="5"/>
  <c r="P496" i="5"/>
  <c r="Q496" i="5" s="1"/>
  <c r="P497" i="5"/>
  <c r="Q497" i="5" s="1"/>
  <c r="P498" i="5"/>
  <c r="Q498" i="5" s="1"/>
  <c r="P499" i="5"/>
  <c r="Q499" i="5" s="1"/>
  <c r="P500" i="5"/>
  <c r="Q500" i="5" s="1"/>
  <c r="P501" i="5"/>
  <c r="Q501" i="5" s="1"/>
  <c r="P502" i="5"/>
  <c r="Q502" i="5" s="1"/>
  <c r="P503" i="5"/>
  <c r="P504" i="5"/>
  <c r="Q504" i="5" s="1"/>
  <c r="P505" i="5"/>
  <c r="Q505" i="5" s="1"/>
  <c r="P506" i="5"/>
  <c r="Q506" i="5" s="1"/>
  <c r="P507" i="5"/>
  <c r="Q507" i="5" s="1"/>
  <c r="P508" i="5"/>
  <c r="Q508" i="5" s="1"/>
  <c r="P509" i="5"/>
  <c r="Q509" i="5" s="1"/>
  <c r="P510" i="5"/>
  <c r="Q510" i="5" s="1"/>
  <c r="P12" i="5"/>
  <c r="Q12" i="5" s="1"/>
  <c r="P13" i="5"/>
  <c r="R13" i="5" s="1"/>
  <c r="P14" i="5"/>
  <c r="Q14" i="5" s="1"/>
  <c r="P15" i="5"/>
  <c r="Q15" i="5" s="1"/>
  <c r="P16" i="5"/>
  <c r="Q16" i="5" s="1"/>
  <c r="P17" i="5"/>
  <c r="Q17" i="5" s="1"/>
  <c r="P18" i="5"/>
  <c r="Q18" i="5" s="1"/>
  <c r="P19" i="5"/>
  <c r="Q19" i="5" s="1"/>
  <c r="P20" i="5"/>
  <c r="Q20" i="5" s="1"/>
  <c r="P21" i="5"/>
  <c r="Q21" i="5" s="1"/>
  <c r="P22" i="5"/>
  <c r="Q22" i="5" s="1"/>
  <c r="P23" i="5"/>
  <c r="Q23" i="5" s="1"/>
  <c r="P11" i="5"/>
  <c r="Q11" i="5" s="1"/>
  <c r="H6" i="3"/>
  <c r="H5" i="3"/>
  <c r="R7" i="5"/>
  <c r="Q7" i="5"/>
  <c r="S7" i="5"/>
  <c r="P7" i="5" s="1"/>
  <c r="S6" i="5"/>
  <c r="R6" i="5"/>
  <c r="Q6" i="5"/>
  <c r="Q5" i="5"/>
  <c r="S5" i="5"/>
  <c r="R5" i="5"/>
  <c r="K5" i="5"/>
  <c r="M6" i="5"/>
  <c r="L21" i="5"/>
  <c r="L6" i="5"/>
  <c r="K6" i="5"/>
  <c r="M7" i="5"/>
  <c r="L7" i="5"/>
  <c r="K7" i="5"/>
  <c r="M8" i="5"/>
  <c r="L8" i="5"/>
  <c r="K8" i="5"/>
  <c r="M9" i="5"/>
  <c r="L9" i="5"/>
  <c r="K9" i="5"/>
  <c r="M10" i="5"/>
  <c r="L10" i="5"/>
  <c r="K10" i="5"/>
  <c r="M11" i="5"/>
  <c r="L11" i="5"/>
  <c r="K11" i="5"/>
  <c r="M12" i="5"/>
  <c r="L12" i="5"/>
  <c r="K12" i="5"/>
  <c r="M13" i="5"/>
  <c r="L13" i="5"/>
  <c r="K13" i="5"/>
  <c r="M14" i="5"/>
  <c r="L14" i="5"/>
  <c r="K14" i="5"/>
  <c r="K15" i="5"/>
  <c r="M15" i="5"/>
  <c r="L15" i="5"/>
  <c r="M16" i="5"/>
  <c r="L16" i="5"/>
  <c r="K16" i="5"/>
  <c r="M17" i="5"/>
  <c r="L17" i="5"/>
  <c r="K17" i="5"/>
  <c r="M18" i="5"/>
  <c r="L18" i="5"/>
  <c r="K18" i="5"/>
  <c r="M19" i="5"/>
  <c r="L19" i="5"/>
  <c r="K19" i="5"/>
  <c r="K20" i="5"/>
  <c r="M20" i="5"/>
  <c r="L20" i="5"/>
  <c r="M21" i="5"/>
  <c r="K21" i="5"/>
  <c r="M5" i="5"/>
  <c r="L5" i="5"/>
  <c r="A5" i="5" a="1"/>
  <c r="A5" i="5" s="1"/>
  <c r="F2" i="5"/>
  <c r="B6" i="5" s="1"/>
  <c r="G2" i="5"/>
  <c r="B7" i="5" s="1"/>
  <c r="H2" i="5"/>
  <c r="B8" i="5" s="1"/>
  <c r="I2" i="5"/>
  <c r="B9" i="5" s="1"/>
  <c r="J2" i="5"/>
  <c r="B10" i="5" s="1"/>
  <c r="K2" i="5"/>
  <c r="B11" i="5" s="1"/>
  <c r="L2" i="5"/>
  <c r="B12" i="5" s="1"/>
  <c r="M2" i="5"/>
  <c r="B13" i="5" s="1"/>
  <c r="N2" i="5"/>
  <c r="B14" i="5" s="1"/>
  <c r="O2" i="5"/>
  <c r="B15" i="5" s="1"/>
  <c r="P2" i="5"/>
  <c r="B16" i="5" s="1"/>
  <c r="Q2" i="5"/>
  <c r="B17" i="5" s="1"/>
  <c r="R2" i="5"/>
  <c r="B18" i="5" s="1"/>
  <c r="S2" i="5"/>
  <c r="B19" i="5" s="1"/>
  <c r="U2" i="5"/>
  <c r="B21" i="5" s="1"/>
  <c r="E2" i="5"/>
  <c r="B5" i="5" s="1"/>
  <c r="B3" i="3"/>
  <c r="P6" i="5" l="1"/>
  <c r="T18" i="5"/>
  <c r="R14" i="5"/>
  <c r="U11" i="5"/>
  <c r="R12" i="5"/>
  <c r="P8" i="5"/>
  <c r="R11" i="5"/>
  <c r="R18" i="5"/>
  <c r="R17" i="5"/>
  <c r="R16" i="5"/>
  <c r="R19" i="5"/>
  <c r="T16" i="5"/>
  <c r="R15" i="5"/>
  <c r="T507" i="5"/>
  <c r="U507" i="5"/>
  <c r="T499" i="5"/>
  <c r="U499" i="5"/>
  <c r="T491" i="5"/>
  <c r="U491" i="5"/>
  <c r="T483" i="5"/>
  <c r="U483" i="5"/>
  <c r="T475" i="5"/>
  <c r="U475" i="5"/>
  <c r="T467" i="5"/>
  <c r="U467" i="5"/>
  <c r="T459" i="5"/>
  <c r="U459" i="5"/>
  <c r="T451" i="5"/>
  <c r="U451" i="5"/>
  <c r="T443" i="5"/>
  <c r="U443" i="5"/>
  <c r="T435" i="5"/>
  <c r="U435" i="5"/>
  <c r="T427" i="5"/>
  <c r="U427" i="5"/>
  <c r="T419" i="5"/>
  <c r="U419" i="5"/>
  <c r="T411" i="5"/>
  <c r="U411" i="5"/>
  <c r="T403" i="5"/>
  <c r="U403" i="5"/>
  <c r="T395" i="5"/>
  <c r="U395" i="5"/>
  <c r="T387" i="5"/>
  <c r="U387" i="5"/>
  <c r="T379" i="5"/>
  <c r="U379" i="5"/>
  <c r="T371" i="5"/>
  <c r="U371" i="5"/>
  <c r="T363" i="5"/>
  <c r="U363" i="5"/>
  <c r="T506" i="5"/>
  <c r="U506" i="5"/>
  <c r="T498" i="5"/>
  <c r="U498" i="5"/>
  <c r="T490" i="5"/>
  <c r="U490" i="5"/>
  <c r="T482" i="5"/>
  <c r="U482" i="5"/>
  <c r="T474" i="5"/>
  <c r="U474" i="5"/>
  <c r="T466" i="5"/>
  <c r="U466" i="5"/>
  <c r="T458" i="5"/>
  <c r="U458" i="5"/>
  <c r="T450" i="5"/>
  <c r="U450" i="5"/>
  <c r="T442" i="5"/>
  <c r="U442" i="5"/>
  <c r="T434" i="5"/>
  <c r="U434" i="5"/>
  <c r="T426" i="5"/>
  <c r="U426" i="5"/>
  <c r="T418" i="5"/>
  <c r="U418" i="5"/>
  <c r="T410" i="5"/>
  <c r="U410" i="5"/>
  <c r="T402" i="5"/>
  <c r="U402" i="5"/>
  <c r="T394" i="5"/>
  <c r="U394" i="5"/>
  <c r="T386" i="5"/>
  <c r="U386" i="5"/>
  <c r="T378" i="5"/>
  <c r="U378" i="5"/>
  <c r="T370" i="5"/>
  <c r="U370" i="5"/>
  <c r="T362" i="5"/>
  <c r="U362" i="5"/>
  <c r="T354" i="5"/>
  <c r="U354" i="5"/>
  <c r="T346" i="5"/>
  <c r="U346" i="5"/>
  <c r="T338" i="5"/>
  <c r="U338" i="5"/>
  <c r="U428" i="5"/>
  <c r="T333" i="5"/>
  <c r="T430" i="5"/>
  <c r="U412" i="5"/>
  <c r="U504" i="5"/>
  <c r="T504" i="5"/>
  <c r="U496" i="5"/>
  <c r="T496" i="5"/>
  <c r="U488" i="5"/>
  <c r="T488" i="5"/>
  <c r="U480" i="5"/>
  <c r="T480" i="5"/>
  <c r="U472" i="5"/>
  <c r="T472" i="5"/>
  <c r="U464" i="5"/>
  <c r="T464" i="5"/>
  <c r="U448" i="5"/>
  <c r="T448" i="5"/>
  <c r="U440" i="5"/>
  <c r="T440" i="5"/>
  <c r="U432" i="5"/>
  <c r="T432" i="5"/>
  <c r="U424" i="5"/>
  <c r="T424" i="5"/>
  <c r="U416" i="5"/>
  <c r="T416" i="5"/>
  <c r="U408" i="5"/>
  <c r="T408" i="5"/>
  <c r="U400" i="5"/>
  <c r="T400" i="5"/>
  <c r="U384" i="5"/>
  <c r="T384" i="5"/>
  <c r="U376" i="5"/>
  <c r="T376" i="5"/>
  <c r="U368" i="5"/>
  <c r="T368" i="5"/>
  <c r="U360" i="5"/>
  <c r="T360" i="5"/>
  <c r="U352" i="5"/>
  <c r="T352" i="5"/>
  <c r="U336" i="5"/>
  <c r="T336" i="5"/>
  <c r="U328" i="5"/>
  <c r="T328" i="5"/>
  <c r="U320" i="5"/>
  <c r="T320" i="5"/>
  <c r="U312" i="5"/>
  <c r="T312" i="5"/>
  <c r="T344" i="5"/>
  <c r="U396" i="5"/>
  <c r="U503" i="5"/>
  <c r="T503" i="5"/>
  <c r="U495" i="5"/>
  <c r="T495" i="5"/>
  <c r="U487" i="5"/>
  <c r="T487" i="5"/>
  <c r="U479" i="5"/>
  <c r="T479" i="5"/>
  <c r="U471" i="5"/>
  <c r="T471" i="5"/>
  <c r="U463" i="5"/>
  <c r="T463" i="5"/>
  <c r="U455" i="5"/>
  <c r="T455" i="5"/>
  <c r="U447" i="5"/>
  <c r="T447" i="5"/>
  <c r="U439" i="5"/>
  <c r="T439" i="5"/>
  <c r="U431" i="5"/>
  <c r="T431" i="5"/>
  <c r="U423" i="5"/>
  <c r="T423" i="5"/>
  <c r="U415" i="5"/>
  <c r="T415" i="5"/>
  <c r="U407" i="5"/>
  <c r="T407" i="5"/>
  <c r="U399" i="5"/>
  <c r="T399" i="5"/>
  <c r="U391" i="5"/>
  <c r="T391" i="5"/>
  <c r="U383" i="5"/>
  <c r="T383" i="5"/>
  <c r="U375" i="5"/>
  <c r="T375" i="5"/>
  <c r="U367" i="5"/>
  <c r="T367" i="5"/>
  <c r="U359" i="5"/>
  <c r="T359" i="5"/>
  <c r="U351" i="5"/>
  <c r="T351" i="5"/>
  <c r="U343" i="5"/>
  <c r="T343" i="5"/>
  <c r="U335" i="5"/>
  <c r="T335" i="5"/>
  <c r="U327" i="5"/>
  <c r="T327" i="5"/>
  <c r="U319" i="5"/>
  <c r="T319" i="5"/>
  <c r="U311" i="5"/>
  <c r="T311" i="5"/>
  <c r="U303" i="5"/>
  <c r="T303" i="5"/>
  <c r="U295" i="5"/>
  <c r="T295" i="5"/>
  <c r="U287" i="5"/>
  <c r="T287" i="5"/>
  <c r="U279" i="5"/>
  <c r="T279" i="5"/>
  <c r="U271" i="5"/>
  <c r="T271" i="5"/>
  <c r="U263" i="5"/>
  <c r="T263" i="5"/>
  <c r="U255" i="5"/>
  <c r="T255" i="5"/>
  <c r="U247" i="5"/>
  <c r="T247" i="5"/>
  <c r="U239" i="5"/>
  <c r="T239" i="5"/>
  <c r="U231" i="5"/>
  <c r="T231" i="5"/>
  <c r="U223" i="5"/>
  <c r="T223" i="5"/>
  <c r="U215" i="5"/>
  <c r="T215" i="5"/>
  <c r="U207" i="5"/>
  <c r="T207" i="5"/>
  <c r="U199" i="5"/>
  <c r="T199" i="5"/>
  <c r="U191" i="5"/>
  <c r="T191" i="5"/>
  <c r="U183" i="5"/>
  <c r="T183" i="5"/>
  <c r="U175" i="5"/>
  <c r="T175" i="5"/>
  <c r="U167" i="5"/>
  <c r="T167" i="5"/>
  <c r="U159" i="5"/>
  <c r="T159" i="5"/>
  <c r="T355" i="5"/>
  <c r="T456" i="5"/>
  <c r="U380" i="5"/>
  <c r="P5" i="5"/>
  <c r="U510" i="5"/>
  <c r="T510" i="5"/>
  <c r="U502" i="5"/>
  <c r="T502" i="5"/>
  <c r="U486" i="5"/>
  <c r="T486" i="5"/>
  <c r="U478" i="5"/>
  <c r="T478" i="5"/>
  <c r="U470" i="5"/>
  <c r="T470" i="5"/>
  <c r="U462" i="5"/>
  <c r="T462" i="5"/>
  <c r="U454" i="5"/>
  <c r="T454" i="5"/>
  <c r="U446" i="5"/>
  <c r="T446" i="5"/>
  <c r="U438" i="5"/>
  <c r="T438" i="5"/>
  <c r="U422" i="5"/>
  <c r="T422" i="5"/>
  <c r="U414" i="5"/>
  <c r="T414" i="5"/>
  <c r="U406" i="5"/>
  <c r="T406" i="5"/>
  <c r="U398" i="5"/>
  <c r="T398" i="5"/>
  <c r="U390" i="5"/>
  <c r="T390" i="5"/>
  <c r="U382" i="5"/>
  <c r="T382" i="5"/>
  <c r="U374" i="5"/>
  <c r="T374" i="5"/>
  <c r="U358" i="5"/>
  <c r="T358" i="5"/>
  <c r="U350" i="5"/>
  <c r="T350" i="5"/>
  <c r="T366" i="5"/>
  <c r="T469" i="5"/>
  <c r="U492" i="5"/>
  <c r="U364" i="5"/>
  <c r="T509" i="5"/>
  <c r="U509" i="5"/>
  <c r="T501" i="5"/>
  <c r="U501" i="5"/>
  <c r="U493" i="5"/>
  <c r="T493" i="5"/>
  <c r="U485" i="5"/>
  <c r="T485" i="5"/>
  <c r="T477" i="5"/>
  <c r="U477" i="5"/>
  <c r="T461" i="5"/>
  <c r="U461" i="5"/>
  <c r="T453" i="5"/>
  <c r="U453" i="5"/>
  <c r="T445" i="5"/>
  <c r="U445" i="5"/>
  <c r="T437" i="5"/>
  <c r="U437" i="5"/>
  <c r="U429" i="5"/>
  <c r="T429" i="5"/>
  <c r="U421" i="5"/>
  <c r="T421" i="5"/>
  <c r="T413" i="5"/>
  <c r="U413" i="5"/>
  <c r="T397" i="5"/>
  <c r="U397" i="5"/>
  <c r="T389" i="5"/>
  <c r="U389" i="5"/>
  <c r="T381" i="5"/>
  <c r="U381" i="5"/>
  <c r="T373" i="5"/>
  <c r="U373" i="5"/>
  <c r="U365" i="5"/>
  <c r="T365" i="5"/>
  <c r="U357" i="5"/>
  <c r="T357" i="5"/>
  <c r="U349" i="5"/>
  <c r="T349" i="5"/>
  <c r="U341" i="5"/>
  <c r="T341" i="5"/>
  <c r="U325" i="5"/>
  <c r="T325" i="5"/>
  <c r="U317" i="5"/>
  <c r="T317" i="5"/>
  <c r="U309" i="5"/>
  <c r="T309" i="5"/>
  <c r="U301" i="5"/>
  <c r="T301" i="5"/>
  <c r="U293" i="5"/>
  <c r="T293" i="5"/>
  <c r="U285" i="5"/>
  <c r="T285" i="5"/>
  <c r="U277" i="5"/>
  <c r="T277" i="5"/>
  <c r="U269" i="5"/>
  <c r="T269" i="5"/>
  <c r="U261" i="5"/>
  <c r="T261" i="5"/>
  <c r="U253" i="5"/>
  <c r="T253" i="5"/>
  <c r="U245" i="5"/>
  <c r="T245" i="5"/>
  <c r="U237" i="5"/>
  <c r="T237" i="5"/>
  <c r="U229" i="5"/>
  <c r="T229" i="5"/>
  <c r="U221" i="5"/>
  <c r="T221" i="5"/>
  <c r="U213" i="5"/>
  <c r="T213" i="5"/>
  <c r="U205" i="5"/>
  <c r="T205" i="5"/>
  <c r="U197" i="5"/>
  <c r="T197" i="5"/>
  <c r="U189" i="5"/>
  <c r="T189" i="5"/>
  <c r="U181" i="5"/>
  <c r="T181" i="5"/>
  <c r="U173" i="5"/>
  <c r="T173" i="5"/>
  <c r="U165" i="5"/>
  <c r="T165" i="5"/>
  <c r="U157" i="5"/>
  <c r="T157" i="5"/>
  <c r="U149" i="5"/>
  <c r="T149" i="5"/>
  <c r="U141" i="5"/>
  <c r="T141" i="5"/>
  <c r="U133" i="5"/>
  <c r="T133" i="5"/>
  <c r="U125" i="5"/>
  <c r="T125" i="5"/>
  <c r="U117" i="5"/>
  <c r="T117" i="5"/>
  <c r="U109" i="5"/>
  <c r="T109" i="5"/>
  <c r="U101" i="5"/>
  <c r="T101" i="5"/>
  <c r="U93" i="5"/>
  <c r="T93" i="5"/>
  <c r="U85" i="5"/>
  <c r="T85" i="5"/>
  <c r="U77" i="5"/>
  <c r="T77" i="5"/>
  <c r="U69" i="5"/>
  <c r="T69" i="5"/>
  <c r="U61" i="5"/>
  <c r="T61" i="5"/>
  <c r="U53" i="5"/>
  <c r="T53" i="5"/>
  <c r="U45" i="5"/>
  <c r="T45" i="5"/>
  <c r="U37" i="5"/>
  <c r="T37" i="5"/>
  <c r="U29" i="5"/>
  <c r="T29" i="5"/>
  <c r="U21" i="5"/>
  <c r="T21" i="5"/>
  <c r="U13" i="5"/>
  <c r="T13" i="5"/>
  <c r="U476" i="5"/>
  <c r="U500" i="5"/>
  <c r="T500" i="5"/>
  <c r="U484" i="5"/>
  <c r="T484" i="5"/>
  <c r="U468" i="5"/>
  <c r="T468" i="5"/>
  <c r="T452" i="5"/>
  <c r="U452" i="5"/>
  <c r="U436" i="5"/>
  <c r="T436" i="5"/>
  <c r="U420" i="5"/>
  <c r="T420" i="5"/>
  <c r="U404" i="5"/>
  <c r="T404" i="5"/>
  <c r="T388" i="5"/>
  <c r="U388" i="5"/>
  <c r="U372" i="5"/>
  <c r="T372" i="5"/>
  <c r="U356" i="5"/>
  <c r="T356" i="5"/>
  <c r="U348" i="5"/>
  <c r="T348" i="5"/>
  <c r="U340" i="5"/>
  <c r="T340" i="5"/>
  <c r="U332" i="5"/>
  <c r="T332" i="5"/>
  <c r="U324" i="5"/>
  <c r="T324" i="5"/>
  <c r="U316" i="5"/>
  <c r="T316" i="5"/>
  <c r="U308" i="5"/>
  <c r="T308" i="5"/>
  <c r="T392" i="5"/>
  <c r="T494" i="5"/>
  <c r="U460" i="5"/>
  <c r="T17" i="5"/>
  <c r="T25" i="5"/>
  <c r="T33" i="5"/>
  <c r="T41" i="5"/>
  <c r="T49" i="5"/>
  <c r="T57" i="5"/>
  <c r="T73" i="5"/>
  <c r="T89" i="5"/>
  <c r="T97" i="5"/>
  <c r="T105" i="5"/>
  <c r="T113" i="5"/>
  <c r="T121" i="5"/>
  <c r="T137" i="5"/>
  <c r="T153" i="5"/>
  <c r="T161" i="5"/>
  <c r="T169" i="5"/>
  <c r="T177" i="5"/>
  <c r="T193" i="5"/>
  <c r="T201" i="5"/>
  <c r="T209" i="5"/>
  <c r="T225" i="5"/>
  <c r="T233" i="5"/>
  <c r="T241" i="5"/>
  <c r="T257" i="5"/>
  <c r="T265" i="5"/>
  <c r="T273" i="5"/>
  <c r="T289" i="5"/>
  <c r="T297" i="5"/>
  <c r="T305" i="5"/>
  <c r="T321" i="5"/>
  <c r="T342" i="5"/>
  <c r="T353" i="5"/>
  <c r="T377" i="5"/>
  <c r="T441" i="5"/>
  <c r="T505" i="5"/>
  <c r="U347" i="5"/>
  <c r="U315" i="5"/>
  <c r="U283" i="5"/>
  <c r="U251" i="5"/>
  <c r="U219" i="5"/>
  <c r="U187" i="5"/>
  <c r="T19" i="5"/>
  <c r="T27" i="5"/>
  <c r="T35" i="5"/>
  <c r="T43" i="5"/>
  <c r="T51" i="5"/>
  <c r="T59" i="5"/>
  <c r="T67" i="5"/>
  <c r="T75" i="5"/>
  <c r="T83" i="5"/>
  <c r="T91" i="5"/>
  <c r="T99" i="5"/>
  <c r="T107" i="5"/>
  <c r="T115" i="5"/>
  <c r="T123" i="5"/>
  <c r="T131" i="5"/>
  <c r="T139" i="5"/>
  <c r="T147" i="5"/>
  <c r="T155" i="5"/>
  <c r="T163" i="5"/>
  <c r="T171" i="5"/>
  <c r="T179" i="5"/>
  <c r="T195" i="5"/>
  <c r="T203" i="5"/>
  <c r="T211" i="5"/>
  <c r="T227" i="5"/>
  <c r="T235" i="5"/>
  <c r="T243" i="5"/>
  <c r="T259" i="5"/>
  <c r="T267" i="5"/>
  <c r="T275" i="5"/>
  <c r="T291" i="5"/>
  <c r="T299" i="5"/>
  <c r="T307" i="5"/>
  <c r="T334" i="5"/>
  <c r="T393" i="5"/>
  <c r="T457" i="5"/>
  <c r="U339" i="5"/>
  <c r="T12" i="5"/>
  <c r="T20" i="5"/>
  <c r="T28" i="5"/>
  <c r="T36" i="5"/>
  <c r="T44" i="5"/>
  <c r="T52" i="5"/>
  <c r="T60" i="5"/>
  <c r="T68" i="5"/>
  <c r="T76" i="5"/>
  <c r="T84" i="5"/>
  <c r="T92" i="5"/>
  <c r="T100" i="5"/>
  <c r="T108" i="5"/>
  <c r="T116" i="5"/>
  <c r="T124" i="5"/>
  <c r="T132" i="5"/>
  <c r="T140" i="5"/>
  <c r="T148" i="5"/>
  <c r="T156" i="5"/>
  <c r="T164" i="5"/>
  <c r="T172" i="5"/>
  <c r="T180" i="5"/>
  <c r="T188" i="5"/>
  <c r="T196" i="5"/>
  <c r="T204" i="5"/>
  <c r="T212" i="5"/>
  <c r="T220" i="5"/>
  <c r="T228" i="5"/>
  <c r="T236" i="5"/>
  <c r="T244" i="5"/>
  <c r="T252" i="5"/>
  <c r="T260" i="5"/>
  <c r="T268" i="5"/>
  <c r="T276" i="5"/>
  <c r="T284" i="5"/>
  <c r="T292" i="5"/>
  <c r="T300" i="5"/>
  <c r="T369" i="5"/>
  <c r="T433" i="5"/>
  <c r="T497" i="5"/>
  <c r="U489" i="5"/>
  <c r="U473" i="5"/>
  <c r="U425" i="5"/>
  <c r="U409" i="5"/>
  <c r="U361" i="5"/>
  <c r="U337" i="5"/>
  <c r="T330" i="5"/>
  <c r="U330" i="5"/>
  <c r="T322" i="5"/>
  <c r="U322" i="5"/>
  <c r="T326" i="5"/>
  <c r="U331" i="5"/>
  <c r="T14" i="5"/>
  <c r="T22" i="5"/>
  <c r="T30" i="5"/>
  <c r="T38" i="5"/>
  <c r="T46" i="5"/>
  <c r="T54" i="5"/>
  <c r="T62" i="5"/>
  <c r="T70" i="5"/>
  <c r="T78" i="5"/>
  <c r="T86" i="5"/>
  <c r="T94" i="5"/>
  <c r="T102" i="5"/>
  <c r="T110" i="5"/>
  <c r="T118" i="5"/>
  <c r="T126" i="5"/>
  <c r="T134" i="5"/>
  <c r="T142" i="5"/>
  <c r="T150" i="5"/>
  <c r="T158" i="5"/>
  <c r="T166" i="5"/>
  <c r="T174" i="5"/>
  <c r="T182" i="5"/>
  <c r="T190" i="5"/>
  <c r="T198" i="5"/>
  <c r="T206" i="5"/>
  <c r="T214" i="5"/>
  <c r="T222" i="5"/>
  <c r="T230" i="5"/>
  <c r="T238" i="5"/>
  <c r="T246" i="5"/>
  <c r="T254" i="5"/>
  <c r="T262" i="5"/>
  <c r="T270" i="5"/>
  <c r="T278" i="5"/>
  <c r="T286" i="5"/>
  <c r="T294" i="5"/>
  <c r="T302" i="5"/>
  <c r="T310" i="5"/>
  <c r="T318" i="5"/>
  <c r="T385" i="5"/>
  <c r="T449" i="5"/>
  <c r="U329" i="5"/>
  <c r="T15" i="5"/>
  <c r="T23" i="5"/>
  <c r="T31" i="5"/>
  <c r="T39" i="5"/>
  <c r="T47" i="5"/>
  <c r="T55" i="5"/>
  <c r="T63" i="5"/>
  <c r="T71" i="5"/>
  <c r="T79" i="5"/>
  <c r="T87" i="5"/>
  <c r="T95" i="5"/>
  <c r="T103" i="5"/>
  <c r="T111" i="5"/>
  <c r="T119" i="5"/>
  <c r="T127" i="5"/>
  <c r="T135" i="5"/>
  <c r="T143" i="5"/>
  <c r="T151" i="5"/>
  <c r="T104" i="5"/>
  <c r="T112" i="5"/>
  <c r="T120" i="5"/>
  <c r="T128" i="5"/>
  <c r="T136" i="5"/>
  <c r="T144" i="5"/>
  <c r="T152" i="5"/>
  <c r="T160" i="5"/>
  <c r="T168" i="5"/>
  <c r="T176" i="5"/>
  <c r="T184" i="5"/>
  <c r="T192" i="5"/>
  <c r="T200" i="5"/>
  <c r="T208" i="5"/>
  <c r="T216" i="5"/>
  <c r="T224" i="5"/>
  <c r="T232" i="5"/>
  <c r="T240" i="5"/>
  <c r="T248" i="5"/>
  <c r="T256" i="5"/>
  <c r="T264" i="5"/>
  <c r="T272" i="5"/>
  <c r="T280" i="5"/>
  <c r="T288" i="5"/>
  <c r="T296" i="5"/>
  <c r="T304" i="5"/>
  <c r="T401" i="5"/>
  <c r="T465" i="5"/>
  <c r="Q511" i="5"/>
  <c r="Q512" i="5" s="1"/>
  <c r="H8" i="3" s="1"/>
  <c r="T2" i="5"/>
  <c r="B20" i="5" s="1"/>
  <c r="C20" i="5" s="1"/>
  <c r="Y14" i="5" l="1"/>
  <c r="X12" i="5"/>
  <c r="Y16" i="5"/>
  <c r="Y18" i="5"/>
  <c r="Y17" i="5"/>
  <c r="Y11" i="5"/>
  <c r="Y15" i="5"/>
  <c r="Y12" i="5"/>
  <c r="X11" i="5"/>
  <c r="Y13" i="5"/>
  <c r="T511" i="5"/>
  <c r="C7" i="5"/>
  <c r="C5" i="5"/>
  <c r="X13" i="5"/>
  <c r="C10" i="5"/>
  <c r="C9" i="5"/>
  <c r="C18" i="5"/>
  <c r="C16" i="5"/>
  <c r="C8" i="5"/>
  <c r="C21" i="5"/>
  <c r="C11" i="5"/>
  <c r="C13" i="5"/>
  <c r="C19" i="5"/>
  <c r="C6" i="5"/>
  <c r="C12" i="5"/>
  <c r="C14" i="5"/>
  <c r="C17" i="5"/>
  <c r="C15" i="5"/>
  <c r="B2" i="5"/>
  <c r="B35" i="3" l="1"/>
  <c r="T512" i="5"/>
  <c r="X18" i="5"/>
  <c r="B37" i="3"/>
  <c r="B38" i="3"/>
  <c r="B39" i="3"/>
  <c r="B33" i="3"/>
  <c r="B34" i="3"/>
  <c r="H7" i="3" l="1"/>
  <c r="X16" i="5"/>
  <c r="X15" i="5"/>
  <c r="X17" i="5"/>
  <c r="X14"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<sst xmlns="http://schemas.openxmlformats.org/spreadsheetml/2006/main" count="248" uniqueCount="159">
  <si>
    <t>How to use the Map the Curriculum tool</t>
  </si>
  <si>
    <t xml:space="preserve">This tool has been designed to help FE and Training sector providers better understand their education for sustainable development (ESD) provision. </t>
  </si>
  <si>
    <t>Questions the tool could help you answer include:</t>
  </si>
  <si>
    <r>
      <t></t>
    </r>
    <r>
      <rPr>
        <sz val="10.5"/>
        <color rgb="FF006EF5"/>
        <rFont val="Arial"/>
        <family val="2"/>
      </rPr>
      <t xml:space="preserve">  </t>
    </r>
    <r>
      <rPr>
        <sz val="10.5"/>
        <color rgb="FF000000"/>
        <rFont val="Arial"/>
        <family val="2"/>
      </rPr>
      <t xml:space="preserve">Where are we currently including sustainability topics in our provision? </t>
    </r>
  </si>
  <si>
    <r>
      <t></t>
    </r>
    <r>
      <rPr>
        <sz val="10.5"/>
        <color rgb="FF006EF5"/>
        <rFont val="Arial"/>
        <family val="2"/>
      </rPr>
      <t xml:space="preserve"> </t>
    </r>
    <r>
      <rPr>
        <sz val="10.5"/>
        <color rgb="FF000000"/>
        <rFont val="Arial"/>
        <family val="2"/>
      </rPr>
      <t xml:space="preserve"> Where are there gaps in our provision? Can we improve upon these?</t>
    </r>
  </si>
  <si>
    <r>
      <t></t>
    </r>
    <r>
      <rPr>
        <sz val="10.5"/>
        <color rgb="FF006EF5"/>
        <rFont val="Arial"/>
        <family val="2"/>
      </rPr>
      <t xml:space="preserve"> </t>
    </r>
    <r>
      <rPr>
        <sz val="10.5"/>
        <color rgb="FF000000"/>
        <rFont val="Arial"/>
        <family val="2"/>
      </rPr>
      <t xml:space="preserve"> How many of our learners are currently provided with ESD through their course?</t>
    </r>
  </si>
  <si>
    <r>
      <t></t>
    </r>
    <r>
      <rPr>
        <sz val="10.5"/>
        <color rgb="FF006EF5"/>
        <rFont val="Arial"/>
        <family val="2"/>
      </rPr>
      <t xml:space="preserve"> </t>
    </r>
    <r>
      <rPr>
        <sz val="10.5"/>
        <color rgb="FF000000"/>
        <rFont val="Arial"/>
        <family val="2"/>
      </rPr>
      <t xml:space="preserve"> Which learners are exposed to sustainability content?</t>
    </r>
  </si>
  <si>
    <r>
      <t></t>
    </r>
    <r>
      <rPr>
        <sz val="10.5"/>
        <color rgb="FF006EF5"/>
        <rFont val="Arial"/>
        <family val="2"/>
      </rPr>
      <t xml:space="preserve">  </t>
    </r>
    <r>
      <rPr>
        <sz val="10.5"/>
        <color rgb="FF000000"/>
        <rFont val="Arial"/>
        <family val="2"/>
      </rPr>
      <t>Which of the UN Sustainable Development Goals (SDGs) are we contributing to through our curriculum?</t>
    </r>
  </si>
  <si>
    <t>The tool is made up of four sheets:</t>
  </si>
  <si>
    <r>
      <t></t>
    </r>
    <r>
      <rPr>
        <sz val="10.5"/>
        <color rgb="FF006EF5"/>
        <rFont val="Arial"/>
        <family val="2"/>
      </rPr>
      <t xml:space="preserve">  </t>
    </r>
    <r>
      <rPr>
        <sz val="10.5"/>
        <color rgb="FF000000"/>
        <rFont val="Arial"/>
        <family val="2"/>
      </rPr>
      <t>This page which explains how to use the tool</t>
    </r>
  </si>
  <si>
    <r>
      <t></t>
    </r>
    <r>
      <rPr>
        <sz val="10.5"/>
        <color rgb="FF006EF5"/>
        <rFont val="Arial"/>
        <family val="2"/>
      </rPr>
      <t xml:space="preserve"> </t>
    </r>
    <r>
      <rPr>
        <sz val="10.5"/>
        <color rgb="FF000000"/>
        <rFont val="Arial"/>
        <family val="2"/>
      </rPr>
      <t xml:space="preserve"> A ‘Mapping’ sheet which is where individuals and teams can input data about their current ESD provision</t>
    </r>
  </si>
  <si>
    <r>
      <t></t>
    </r>
    <r>
      <rPr>
        <sz val="10"/>
        <color rgb="FF006EF5"/>
        <rFont val="Arial"/>
        <family val="2"/>
      </rPr>
      <t xml:space="preserve">  </t>
    </r>
    <r>
      <rPr>
        <sz val="10"/>
        <color rgb="FF000000"/>
        <rFont val="Arial"/>
        <family val="2"/>
      </rPr>
      <t>An 'Example Mapping' sheet which shows what the data inputted should look like</t>
    </r>
  </si>
  <si>
    <r>
      <t></t>
    </r>
    <r>
      <rPr>
        <sz val="10.5"/>
        <color rgb="FF006EF5"/>
        <rFont val="Arial"/>
        <family val="2"/>
      </rPr>
      <t xml:space="preserve">  </t>
    </r>
    <r>
      <rPr>
        <sz val="10.5"/>
        <color rgb="FF000000"/>
        <rFont val="Arial"/>
        <family val="2"/>
      </rPr>
      <t xml:space="preserve">A ‘Dashboard’ sheet which presents findings back to those individuals and teams so they can identify patterns, trends and useful information that could inform their next steps. </t>
    </r>
  </si>
  <si>
    <t>To input data into the ‘Mapping’ sheet:</t>
  </si>
  <si>
    <r>
      <t></t>
    </r>
    <r>
      <rPr>
        <sz val="10.5"/>
        <color rgb="FF006EF5"/>
        <rFont val="Arial"/>
        <family val="2"/>
      </rPr>
      <t xml:space="preserve">  </t>
    </r>
    <r>
      <rPr>
        <sz val="10.5"/>
        <color rgb="FF000000"/>
        <rFont val="Arial"/>
        <family val="2"/>
      </rPr>
      <t xml:space="preserve">You should first choose what size areas are you interested in reviewing. This could be at a department, course or module level – you need to decide what level of granularity you’re mapping. </t>
    </r>
  </si>
  <si>
    <r>
      <t></t>
    </r>
    <r>
      <rPr>
        <sz val="10.5"/>
        <color rgb="FF006EF5"/>
        <rFont val="Arial"/>
        <family val="2"/>
      </rPr>
      <t xml:space="preserve">  </t>
    </r>
    <r>
      <rPr>
        <sz val="10.5"/>
        <color rgb="FF000000"/>
        <rFont val="Arial"/>
        <family val="2"/>
      </rPr>
      <t>Enter information about the different areas you’ve chose so that each row contains a separate area. The basic information about each area should be inputted into columns A:E, those with blue headings. Please note learner numbers need to be inputted as whole numbers and for learner levels users must select one of the options from the dropdown list. This is to ensure the calculations that feed the Dashboard are able to function.</t>
    </r>
  </si>
  <si>
    <r>
      <t></t>
    </r>
    <r>
      <rPr>
        <sz val="10.5"/>
        <color rgb="FF006EF5"/>
        <rFont val="Arial"/>
        <family val="2"/>
      </rPr>
      <t xml:space="preserve">  </t>
    </r>
    <r>
      <rPr>
        <sz val="10.5"/>
        <color rgb="FF000000"/>
        <rFont val="Arial"/>
        <family val="2"/>
      </rPr>
      <t xml:space="preserve">Work along the row for each area and rank ESD content for that area, course or module. Columns F:H (with the maroon headings) relate to skills development. Columns I:Y (with the green headings) relate directly to each of the SDGs. For more information on the different types of skills in each category, please see </t>
    </r>
    <r>
      <rPr>
        <u/>
        <sz val="10.5"/>
        <color rgb="FF006EF5"/>
        <rFont val="Arial"/>
        <family val="2"/>
      </rPr>
      <t>the Brookings paper signposted below</t>
    </r>
    <r>
      <rPr>
        <sz val="10.5"/>
        <color rgb="FF000000"/>
        <rFont val="Arial"/>
        <family val="2"/>
      </rPr>
      <t>. For more information on the SDGs, a link to the UN website is also provided. Ranking is done on a three point scale:</t>
    </r>
  </si>
  <si>
    <t xml:space="preserve">      0 means no sustainability skills developed or no SDG related content</t>
  </si>
  <si>
    <t xml:space="preserve">      1 means sustainability skills are introduced or SDG related content is implied</t>
  </si>
  <si>
    <t xml:space="preserve">      2 means sustainability skills are developed or SDG related content is explicit. </t>
  </si>
  <si>
    <t xml:space="preserve">Users must use this scale again to ensure the calculations that feed the Dashboard are able to function. </t>
  </si>
  <si>
    <r>
      <t></t>
    </r>
    <r>
      <rPr>
        <sz val="10.5"/>
        <color rgb="FF006EF5"/>
        <rFont val="Arial"/>
        <family val="2"/>
      </rPr>
      <t xml:space="preserve">  </t>
    </r>
    <r>
      <rPr>
        <sz val="10.5"/>
        <color rgb="FF000000"/>
        <rFont val="Arial"/>
        <family val="2"/>
      </rPr>
      <t xml:space="preserve">Notes about each area, the rational for scoring or any questions and ideas can be inputted to the notes cell in column Z (with the yellow heading). </t>
    </r>
  </si>
  <si>
    <r>
      <t></t>
    </r>
    <r>
      <rPr>
        <sz val="11"/>
        <color rgb="FF006EF5"/>
        <rFont val="Calibri"/>
        <family val="2"/>
        <scheme val="minor"/>
      </rPr>
      <t xml:space="preserve">  </t>
    </r>
    <r>
      <rPr>
        <sz val="10.5"/>
        <color rgb="FF000000"/>
        <rFont val="Arial"/>
        <family val="2"/>
      </rPr>
      <t xml:space="preserve">An example of successful data entry can be seen in the 'Example Mapping' sheet. </t>
    </r>
  </si>
  <si>
    <t>Data quality and moderation:</t>
  </si>
  <si>
    <t xml:space="preserve">This tool relies on self-reported data. There’s no verification or moderation built into the tool which could lead to data quality issues. Therefore the data collected, and the information presented in the Dashboard, should be considered indicative. Alternatively, you could undertake a moderation exercise – using peer support and questioning to test judgements made and ensure a consistent approach. </t>
  </si>
  <si>
    <r>
      <rPr>
        <sz val="10.5"/>
        <color theme="1"/>
        <rFont val="Arial"/>
        <family val="2"/>
      </rPr>
      <t>In a 2021 ETF survey of the FE sector workforce’s experiences of ESD, 61% of respondents (who teach a diverse range of subject specialisms) reported that they already actively incorporate sustainability themes into their professional practice to some extent. This figure is particularly interesting when compared with the latest data (from SOS-UK) into learners’ reporting of exposure to sustainability themes in their education/learning, which is much lower – 46% and below for themes such as ethics, long term planning, systems thinking, global etc. This suggests another prudent way to quali</t>
    </r>
    <r>
      <rPr>
        <sz val="10.5"/>
        <color rgb="FF000000"/>
        <rFont val="Arial"/>
        <family val="2"/>
      </rPr>
      <t xml:space="preserve">ty assure your data is to involve learners in both the mapping and/or moderation process. </t>
    </r>
  </si>
  <si>
    <t>Using the ‘Dashboard’:</t>
  </si>
  <si>
    <t xml:space="preserve">This will update in real time as data is inputted to the ‘Mapping’ sheet. It’s been designed to easily print on A4 should you wish to use it as part of your reporting. </t>
  </si>
  <si>
    <t>References and further information</t>
  </si>
  <si>
    <t>2021 ETF survey of the FE sector workforce’s experiences of ESD</t>
  </si>
  <si>
    <t>2021 Brookings: A new green learning agenda: Approaches to quality education for climate action.</t>
  </si>
  <si>
    <t>UN Sustainable Development Goals</t>
  </si>
  <si>
    <t>SOS-UK research into Students and Sustainability Skills</t>
  </si>
  <si>
    <t>Support available:</t>
  </si>
  <si>
    <r>
      <t xml:space="preserve">If you’d like ETF to facilitate your ESD mapping, or if you need any support using the Map the Curriculum tool, please get in touch with </t>
    </r>
    <r>
      <rPr>
        <u/>
        <sz val="10.5"/>
        <color rgb="FF006EF5"/>
        <rFont val="Arial"/>
        <family val="2"/>
      </rPr>
      <t>charlotte.bonner@etfoundation.co.uk</t>
    </r>
    <r>
      <rPr>
        <sz val="10.5"/>
        <color rgb="FF000000"/>
        <rFont val="Arial"/>
        <family val="2"/>
      </rPr>
      <t xml:space="preserve">. </t>
    </r>
  </si>
  <si>
    <t>Area, course or module</t>
  </si>
  <si>
    <t>Skills development</t>
  </si>
  <si>
    <t>Sustainable development goals - https://sdgs.un.org/goals</t>
  </si>
  <si>
    <t>Notes, examples, ideas, action points</t>
  </si>
  <si>
    <r>
      <t xml:space="preserve">Area 
</t>
    </r>
    <r>
      <rPr>
        <sz val="11"/>
        <color rgb="FF000000"/>
        <rFont val="Arial"/>
        <family val="2"/>
      </rPr>
      <t>(department, course or module name)</t>
    </r>
  </si>
  <si>
    <t>Department</t>
  </si>
  <si>
    <t>Learner level</t>
  </si>
  <si>
    <r>
      <t xml:space="preserve">Number of learners 
</t>
    </r>
    <r>
      <rPr>
        <sz val="11"/>
        <color rgb="FF000000"/>
        <rFont val="Arial"/>
        <family val="2"/>
      </rPr>
      <t>(whole numbers only)</t>
    </r>
  </si>
  <si>
    <t>Your name</t>
  </si>
  <si>
    <r>
      <t xml:space="preserve">Green skills for jobs 
</t>
    </r>
    <r>
      <rPr>
        <sz val="11"/>
        <color rgb="FF000000"/>
        <rFont val="Arial"/>
        <family val="2"/>
      </rPr>
      <t>e.g. skills aimed at fulfiling the requirements of green jobs and supporting the transition to a just low carbon green economy</t>
    </r>
  </si>
  <si>
    <t>Green life skills</t>
  </si>
  <si>
    <r>
      <t xml:space="preserve">Skills for a green transformation 
</t>
    </r>
    <r>
      <rPr>
        <sz val="11"/>
        <color rgb="FF000000"/>
        <rFont val="Arial"/>
        <family val="2"/>
      </rPr>
      <t>e.g. adaptive skills aimed at transforming unjust social and economic structures</t>
    </r>
  </si>
  <si>
    <t>SDG 1: No poverty</t>
  </si>
  <si>
    <t>SDG 2 : Zero hunger</t>
  </si>
  <si>
    <t>SDG 3: Good health and wellbeing</t>
  </si>
  <si>
    <t>SDG 4: Quality education</t>
  </si>
  <si>
    <t>SDG 4: Gender equality</t>
  </si>
  <si>
    <t>SDG 6: Clean water and sanitation</t>
  </si>
  <si>
    <t>SDG 7: Affordable and clean energy</t>
  </si>
  <si>
    <t>SDG 8: Decent work and economic growth</t>
  </si>
  <si>
    <t>SDG 9: Industry, innovation and infrastructure</t>
  </si>
  <si>
    <t>SDG 10: Reduced inqualities</t>
  </si>
  <si>
    <t>SDG 11: Sustainable cities and communities</t>
  </si>
  <si>
    <t>SDG 12: Responsible consumption and production</t>
  </si>
  <si>
    <t>SDG 13: Climate action</t>
  </si>
  <si>
    <t>SDG 14: Life below water</t>
  </si>
  <si>
    <t>SDG 15: Life on land</t>
  </si>
  <si>
    <t>SDG 16: Peace, justice and strong institutions</t>
  </si>
  <si>
    <t>SDG 17: Partnerships for the goals</t>
  </si>
  <si>
    <t xml:space="preserve">End poverty in all its forms everywhere </t>
  </si>
  <si>
    <t>End hunger, achieve food security and improved nutrition and promote sustainable agriculture</t>
  </si>
  <si>
    <t>Ensure healthy lives and promote well-being for all at all ages</t>
  </si>
  <si>
    <t xml:space="preserve">Ensure inclusive and equitable quality education and promote lifelong learning opportunities </t>
  </si>
  <si>
    <t>Achieve gender equality and empower all women and girls</t>
  </si>
  <si>
    <t xml:space="preserve">Ensure availability and sustainable management of water and sanitation for all </t>
  </si>
  <si>
    <t>Ensure access to affordable, reliable, sustainable and modern energy for all</t>
  </si>
  <si>
    <t xml:space="preserve">Promote sustained, inclusive and sustainable economic growth, full and productive employment and decent work for all </t>
  </si>
  <si>
    <t>Build resilient infrastructure, promote inclusive and sustainable industrialization and foster innovation</t>
  </si>
  <si>
    <t xml:space="preserve">Reduce inequality within and among countries </t>
  </si>
  <si>
    <t>Make cities and human settlements inclusive, safe, resilient and sustainable</t>
  </si>
  <si>
    <t>Ensure sustainable consumption and production patterns</t>
  </si>
  <si>
    <t>Take urgent action to combat climate change and its impacts</t>
  </si>
  <si>
    <t>Conserve and sustainably use the oceans, seas and marine resources for sustainable development</t>
  </si>
  <si>
    <t xml:space="preserve">Protect, restore and promote sustainable use of terrestrial ecosystems, sustainably manage forests, combat desertification, and halt and reverse land degradation and halt biodiversity loss </t>
  </si>
  <si>
    <t xml:space="preserve">Promote peaceful and inclusive socieities for sustainable development, provide access to justice for all and build effective, accountable and inclusive institutions at all levels </t>
  </si>
  <si>
    <t xml:space="preserve">Strengthen the means of implementation and revitalize the global partnership for sustainable development </t>
  </si>
  <si>
    <t>Public services</t>
  </si>
  <si>
    <t>Vocational</t>
  </si>
  <si>
    <t>L2</t>
  </si>
  <si>
    <t>Geoff</t>
  </si>
  <si>
    <t>Catering</t>
  </si>
  <si>
    <t>L4</t>
  </si>
  <si>
    <t>Sarah</t>
  </si>
  <si>
    <t>Business administration</t>
  </si>
  <si>
    <t>L3</t>
  </si>
  <si>
    <t>Sandeep</t>
  </si>
  <si>
    <t>ESOL</t>
  </si>
  <si>
    <t>Functional skils</t>
  </si>
  <si>
    <t>Ahmed</t>
  </si>
  <si>
    <t>Travel and tourism</t>
  </si>
  <si>
    <t>Haneem</t>
  </si>
  <si>
    <t>Construction</t>
  </si>
  <si>
    <t>L5</t>
  </si>
  <si>
    <t>Heather</t>
  </si>
  <si>
    <t>French</t>
  </si>
  <si>
    <t>Languages</t>
  </si>
  <si>
    <t>L1</t>
  </si>
  <si>
    <t>Bob</t>
  </si>
  <si>
    <t>English</t>
  </si>
  <si>
    <t>Jay</t>
  </si>
  <si>
    <t>Maths</t>
  </si>
  <si>
    <t>Alex</t>
  </si>
  <si>
    <t>Education for sustainable development mapping report</t>
  </si>
  <si>
    <t>Number of areas mapped</t>
  </si>
  <si>
    <t>Number of learners within areas mapped</t>
  </si>
  <si>
    <t>Percentage of mapped learners exposed to explicit sustainability content</t>
  </si>
  <si>
    <t>Percentage of mapped learners developing advanced sustainability skills</t>
  </si>
  <si>
    <t>Most prevalent SDGs across curricula</t>
  </si>
  <si>
    <t>Least prevalent SDGs across curricula</t>
  </si>
  <si>
    <t>Overall</t>
  </si>
  <si>
    <t>SDG</t>
  </si>
  <si>
    <t>Average</t>
  </si>
  <si>
    <t>Average score</t>
  </si>
  <si>
    <t>Rank</t>
  </si>
  <si>
    <t xml:space="preserve"> </t>
  </si>
  <si>
    <t>Explicit ESD content</t>
  </si>
  <si>
    <t>Implicit ESD content</t>
  </si>
  <si>
    <t>No ESD content</t>
  </si>
  <si>
    <t>Not developed</t>
  </si>
  <si>
    <t>Introduced</t>
  </si>
  <si>
    <t>Developed</t>
  </si>
  <si>
    <t>1: No poverty</t>
  </si>
  <si>
    <t>17: Partnerships for the goals</t>
  </si>
  <si>
    <t>For sustainability jobs</t>
  </si>
  <si>
    <t>2: Zero hunger</t>
  </si>
  <si>
    <t>16: Peace, justice, and strong institutions</t>
  </si>
  <si>
    <t>Sustainable life skills</t>
  </si>
  <si>
    <t>3: Good health and wellbeing</t>
  </si>
  <si>
    <t>15: Life on land</t>
  </si>
  <si>
    <t>Skills for transformation</t>
  </si>
  <si>
    <t>4: Quality education</t>
  </si>
  <si>
    <t>14: Life below water</t>
  </si>
  <si>
    <t>No sustainability skills developed</t>
  </si>
  <si>
    <t>5: Gender equality</t>
  </si>
  <si>
    <t>13: Climate action</t>
  </si>
  <si>
    <t>6: Clean water and sanitation</t>
  </si>
  <si>
    <t>12: Responsible consumption and production</t>
  </si>
  <si>
    <t>Area</t>
  </si>
  <si>
    <t>Advanced skills?</t>
  </si>
  <si>
    <t>Learner numbers</t>
  </si>
  <si>
    <t>Exposure to explicit sustainability content</t>
  </si>
  <si>
    <t>Explicit sustainability content</t>
  </si>
  <si>
    <t>Sustainability skills developed</t>
  </si>
  <si>
    <t>7: Affordable and clean energy</t>
  </si>
  <si>
    <t>11: Sustainable cities and communities</t>
  </si>
  <si>
    <t>8: Decent work and economic growth</t>
  </si>
  <si>
    <t>10: Reduced inequalities</t>
  </si>
  <si>
    <t>9: Industry, innovation and infrastructure</t>
  </si>
  <si>
    <t>9: Industry, innovation, and infrastructure</t>
  </si>
  <si>
    <t>10: Reduced inqualities</t>
  </si>
  <si>
    <t>L6</t>
  </si>
  <si>
    <t>L7</t>
  </si>
  <si>
    <t>L8</t>
  </si>
  <si>
    <t>16: Peace, justice and strong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</si>
</sst>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F800]dddd\,\ mmmm\ dd\,\ yyyy"/>
  </numFmts>
  <fonts count="30" x14ac:knownFonts="1">
    <font>
      <sz val="11"/>
      <color theme="1"/>
      <name val="Calibri"/>
      <family val="2"/>
      <scheme val="minor"/>
    </font>
    <font>
      <sz val="10"/>
      <color theme="1"/>
      <name val="Arial"/>
      <family val="2"/>
    </font>
    <font>
      <u/>
      <sz val="11"/>
      <color theme="10"/>
      <name val="Calibri"/>
      <family val="2"/>
      <scheme val="minor"/>
    </font>
    <font>
      <sz val="11"/>
      <color rgb="FF000000"/>
      <name val="Arial"/>
      <family val="2"/>
    </font>
    <font>
      <b/>
      <sz val="11"/>
      <color rgb="FFFFFFFF"/>
      <name val="Arial"/>
      <family val="2"/>
    </font>
    <font>
      <b/>
      <u/>
      <sz val="11"/>
      <color rgb="FFFFFFFF"/>
      <name val="Arial"/>
      <family val="2"/>
    </font>
    <font>
      <b/>
      <sz val="11"/>
      <color rgb="FF000000"/>
      <name val="Arial"/>
      <family val="2"/>
    </font>
    <font>
      <sz val="11"/>
      <color theme="1"/>
      <name val="Calibri"/>
      <family val="2"/>
      <scheme val="minor"/>
    </font>
    <font>
      <b/>
      <sz val="10"/>
      <color theme="1"/>
      <name val="Arial"/>
      <family val="2"/>
    </font>
    <font>
      <b/>
      <sz val="11"/>
      <color theme="1"/>
      <name val="Arial"/>
      <family val="2"/>
    </font>
    <font>
      <sz val="11"/>
      <color theme="1"/>
      <name val="Arial"/>
      <family val="2"/>
    </font>
    <font>
      <sz val="10"/>
      <color theme="1"/>
      <name val="Verdana"/>
      <family val="2"/>
    </font>
    <font>
      <sz val="8"/>
      <name val="Calibri"/>
      <family val="2"/>
      <scheme val="minor"/>
    </font>
    <font>
      <b/>
      <sz val="12"/>
      <color theme="1"/>
      <name val="Arial"/>
      <family val="2"/>
    </font>
    <font>
      <b/>
      <sz val="10"/>
      <color rgb="FF0071F8"/>
      <name val="Arial"/>
      <family val="2"/>
    </font>
    <font>
      <b/>
      <sz val="5"/>
      <color rgb="FF000000"/>
      <name val="Arial"/>
      <family val="2"/>
    </font>
    <font>
      <b/>
      <sz val="16"/>
      <color rgb="FF0071F8"/>
      <name val="Arial"/>
      <family val="2"/>
    </font>
    <font>
      <b/>
      <sz val="13"/>
      <color rgb="FF0071F8"/>
      <name val="Arial"/>
      <family val="2"/>
    </font>
    <font>
      <sz val="10.5"/>
      <color theme="1"/>
      <name val="Arial"/>
      <family val="2"/>
    </font>
    <font>
      <sz val="10.5"/>
      <color rgb="FF000000"/>
      <name val="Arial"/>
      <family val="2"/>
    </font>
    <font>
      <sz val="10.5"/>
      <color rgb="FF006EF5"/>
      <name val="Wingdings"/>
      <charset val="2"/>
    </font>
    <font>
      <sz val="10.5"/>
      <color rgb="FF006EF5"/>
      <name val="Arial"/>
      <family val="2"/>
    </font>
    <font>
      <sz val="10"/>
      <color rgb="FF006EF5"/>
      <name val="Wingdings"/>
      <charset val="2"/>
    </font>
    <font>
      <sz val="10"/>
      <color rgb="FF006EF5"/>
      <name val="Arial"/>
      <family val="2"/>
    </font>
    <font>
      <sz val="10"/>
      <color rgb="FF000000"/>
      <name val="Arial"/>
      <family val="2"/>
    </font>
    <font>
      <b/>
      <sz val="10.5"/>
      <color rgb="FF006EF5"/>
      <name val="Arial"/>
      <family val="2"/>
    </font>
    <font>
      <u/>
      <sz val="10.5"/>
      <color rgb="FF006EF5"/>
      <name val="Arial"/>
      <family val="2"/>
    </font>
    <font>
      <sz val="11"/>
      <color rgb="FF006EF5"/>
      <name val="Wingdings"/>
      <charset val="2"/>
    </font>
    <font>
      <sz val="11"/>
      <color rgb="FF006EF5"/>
      <name val="Calibri"/>
      <family val="2"/>
      <scheme val="minor"/>
    </font>
    <font>
      <u/>
      <sz val="11"/>
      <color rgb="FF006EF5"/>
      <name val="Arial"/>
      <family val="2"/>
    </font>
  </fonts>
  <fills count="13">
    <fill>
      <patternFill patternType="none"/>
    </fill>
    <fill>
      <patternFill patternType="gray125"/>
    </fill>
    <fill>
      <patternFill patternType="solid">
        <fgColor rgb="FF4DBD96"/>
        <bgColor indexed="64"/>
      </patternFill>
    </fill>
    <fill>
      <patternFill patternType="solid">
        <fgColor rgb="FF00A068"/>
        <bgColor indexed="64"/>
      </patternFill>
    </fill>
    <fill>
      <patternFill patternType="solid">
        <fgColor rgb="FF0071F8"/>
        <bgColor rgb="FF000000"/>
      </patternFill>
    </fill>
    <fill>
      <patternFill patternType="solid">
        <fgColor rgb="FF00A068"/>
        <bgColor rgb="FF000000"/>
      </patternFill>
    </fill>
    <fill>
      <patternFill patternType="solid">
        <fgColor rgb="FFBE0064"/>
        <bgColor rgb="FF000000"/>
      </patternFill>
    </fill>
    <fill>
      <patternFill patternType="solid">
        <fgColor rgb="FF4D9CFA"/>
        <bgColor rgb="FF000000"/>
      </patternFill>
    </fill>
    <fill>
      <patternFill patternType="solid">
        <fgColor rgb="FF4DBD96"/>
        <bgColor rgb="FF000000"/>
      </patternFill>
    </fill>
    <fill>
      <patternFill patternType="solid">
        <fgColor rgb="FFFFFFFF"/>
        <bgColor rgb="FF000000"/>
      </patternFill>
    </fill>
    <fill>
      <patternFill patternType="solid">
        <fgColor rgb="FFD24D93"/>
        <bgColor rgb="FF000000"/>
      </patternFill>
    </fill>
    <fill>
      <patternFill patternType="solid">
        <fgColor rgb="FFFDB913"/>
        <bgColor rgb="FF000000"/>
      </patternFill>
    </fill>
    <fill>
      <patternFill patternType="solid">
        <fgColor theme="0"/>
        <bgColor indexed="64"/>
      </patternFill>
    </fill>
  </fills>
  <borders count="37">
    <border>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6">
    <xf numFmtId="0" fontId="0" fillId="0" borderId="0"/>
    <xf numFmtId="0" fontId="2" fillId="0" borderId="0" applyNumberForma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11" fillId="0" borderId="0"/>
    <xf numFmtId="0" fontId="7" fillId="0" borderId="0"/>
  </cellStyleXfs>
  <cellXfs count="158">
    <xf numFmtId="0" fontId="0" fillId="0" borderId="0" xfId="0"/>
    <xf numFmtId="0" fontId="6" fillId="8" borderId="4" xfId="0" applyFont="1" applyFill="1" applyBorder="1" applyAlignment="1">
      <alignment horizontal="center" vertical="center" wrapText="1"/>
    </xf>
    <xf numFmtId="0" fontId="6" fillId="9" borderId="7" xfId="0" applyFont="1" applyFill="1" applyBorder="1" applyAlignment="1">
      <alignment horizontal="left" vertical="top" wrapText="1"/>
    </xf>
    <xf numFmtId="0" fontId="3" fillId="8" borderId="9" xfId="0" applyFont="1" applyFill="1" applyBorder="1" applyAlignment="1">
      <alignment horizontal="center" vertical="center" wrapText="1"/>
    </xf>
    <xf numFmtId="0" fontId="10" fillId="0" borderId="0" xfId="0" applyFont="1"/>
    <xf numFmtId="0" fontId="9" fillId="0" borderId="0" xfId="0" applyFont="1"/>
    <xf numFmtId="0" fontId="10" fillId="0" borderId="0" xfId="0" applyFont="1" applyAlignment="1">
      <alignment horizontal="left" vertical="center" indent="1"/>
    </xf>
    <xf numFmtId="2" fontId="9" fillId="0" borderId="0" xfId="0" applyNumberFormat="1" applyFont="1"/>
    <xf numFmtId="2" fontId="10" fillId="0" borderId="0" xfId="0" applyNumberFormat="1" applyFont="1"/>
    <xf numFmtId="2" fontId="10" fillId="0" borderId="0" xfId="0" applyNumberFormat="1" applyFont="1" applyAlignment="1">
      <alignment horizontal="center"/>
    </xf>
    <xf numFmtId="0" fontId="10" fillId="0" borderId="0" xfId="0" applyFont="1" applyAlignment="1">
      <alignment horizontal="center"/>
    </xf>
    <xf numFmtId="0" fontId="10" fillId="0" borderId="1" xfId="0" applyFont="1" applyBorder="1"/>
    <xf numFmtId="0" fontId="10" fillId="0" borderId="13" xfId="0" applyFont="1" applyBorder="1"/>
    <xf numFmtId="0" fontId="10" fillId="0" borderId="14" xfId="0" applyFont="1" applyBorder="1"/>
    <xf numFmtId="0" fontId="10" fillId="0" borderId="5" xfId="0" applyFont="1" applyBorder="1"/>
    <xf numFmtId="0" fontId="10" fillId="0" borderId="15" xfId="0" applyFont="1" applyBorder="1"/>
    <xf numFmtId="0" fontId="9" fillId="0" borderId="1" xfId="0" applyFont="1" applyBorder="1"/>
    <xf numFmtId="0" fontId="9" fillId="0" borderId="13" xfId="0" applyFont="1" applyBorder="1" applyAlignment="1">
      <alignment horizontal="left"/>
    </xf>
    <xf numFmtId="0" fontId="9" fillId="0" borderId="13" xfId="0" applyFont="1" applyBorder="1" applyAlignment="1">
      <alignment horizontal="center"/>
    </xf>
    <xf numFmtId="0" fontId="9" fillId="0" borderId="13" xfId="0" applyFont="1" applyBorder="1"/>
    <xf numFmtId="0" fontId="10" fillId="0" borderId="6" xfId="0" applyFont="1" applyBorder="1"/>
    <xf numFmtId="0" fontId="10" fillId="0" borderId="17" xfId="0" applyFont="1" applyBorder="1"/>
    <xf numFmtId="2" fontId="10" fillId="0" borderId="15" xfId="0" applyNumberFormat="1" applyFont="1" applyBorder="1" applyAlignment="1">
      <alignment horizontal="center"/>
    </xf>
    <xf numFmtId="0" fontId="10" fillId="0" borderId="15" xfId="0" applyFont="1" applyBorder="1" applyAlignment="1">
      <alignment horizontal="center"/>
    </xf>
    <xf numFmtId="0" fontId="10" fillId="0" borderId="16" xfId="0" applyFont="1" applyBorder="1"/>
    <xf numFmtId="0" fontId="0" fillId="0" borderId="10" xfId="0" applyBorder="1"/>
    <xf numFmtId="0" fontId="0" fillId="0" borderId="11" xfId="0" applyBorder="1"/>
    <xf numFmtId="0" fontId="6" fillId="8" borderId="26"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9" borderId="29" xfId="0" applyFont="1" applyFill="1" applyBorder="1" applyAlignment="1">
      <alignment horizontal="left" vertical="top" wrapText="1"/>
    </xf>
    <xf numFmtId="0" fontId="6" fillId="9" borderId="30" xfId="0" applyFont="1" applyFill="1" applyBorder="1" applyAlignment="1">
      <alignment horizontal="left" vertical="top" wrapText="1"/>
    </xf>
    <xf numFmtId="0" fontId="3" fillId="8" borderId="31" xfId="0" applyFont="1" applyFill="1" applyBorder="1" applyAlignment="1">
      <alignment horizontal="center" vertical="center" wrapText="1"/>
    </xf>
    <xf numFmtId="0" fontId="3" fillId="8" borderId="32" xfId="0" applyFont="1" applyFill="1" applyBorder="1" applyAlignment="1">
      <alignment horizontal="center" vertical="center" wrapText="1"/>
    </xf>
    <xf numFmtId="0" fontId="0" fillId="0" borderId="34" xfId="0" applyBorder="1"/>
    <xf numFmtId="0" fontId="0" fillId="0" borderId="12" xfId="0" applyBorder="1"/>
    <xf numFmtId="0" fontId="0" fillId="0" borderId="19" xfId="0" applyBorder="1"/>
    <xf numFmtId="0" fontId="9" fillId="0" borderId="5" xfId="0" applyFont="1" applyBorder="1"/>
    <xf numFmtId="2" fontId="10" fillId="0" borderId="15" xfId="0" applyNumberFormat="1" applyFont="1" applyBorder="1"/>
    <xf numFmtId="0" fontId="9" fillId="0" borderId="15" xfId="0" applyFont="1" applyBorder="1"/>
    <xf numFmtId="0" fontId="8" fillId="0" borderId="6" xfId="4" applyFont="1" applyBorder="1"/>
    <xf numFmtId="0" fontId="8" fillId="0" borderId="5" xfId="4" applyFont="1" applyBorder="1"/>
    <xf numFmtId="0" fontId="10" fillId="12" borderId="0" xfId="0" applyFont="1" applyFill="1"/>
    <xf numFmtId="0" fontId="9" fillId="12" borderId="0" xfId="0" applyFont="1" applyFill="1"/>
    <xf numFmtId="165" fontId="8" fillId="12" borderId="0" xfId="2" applyNumberFormat="1" applyFont="1" applyFill="1" applyBorder="1" applyAlignment="1">
      <alignment horizontal="left"/>
    </xf>
    <xf numFmtId="0" fontId="10" fillId="12" borderId="1" xfId="0" applyFont="1" applyFill="1" applyBorder="1"/>
    <xf numFmtId="0" fontId="10" fillId="12" borderId="13" xfId="0" applyFont="1" applyFill="1" applyBorder="1"/>
    <xf numFmtId="0" fontId="10" fillId="12" borderId="5" xfId="0" applyFont="1" applyFill="1" applyBorder="1"/>
    <xf numFmtId="0" fontId="10" fillId="12" borderId="15" xfId="0" applyFont="1" applyFill="1" applyBorder="1"/>
    <xf numFmtId="0" fontId="10" fillId="12" borderId="0" xfId="0" applyFont="1" applyFill="1" applyAlignment="1">
      <alignment horizontal="left" indent="2"/>
    </xf>
    <xf numFmtId="0" fontId="9" fillId="12" borderId="0" xfId="0" applyFont="1" applyFill="1" applyAlignment="1">
      <alignment horizontal="left"/>
    </xf>
    <xf numFmtId="1" fontId="10" fillId="0" borderId="0" xfId="0" applyNumberFormat="1" applyFont="1" applyAlignment="1">
      <alignment horizontal="center"/>
    </xf>
    <xf numFmtId="1" fontId="10" fillId="0" borderId="15" xfId="0" applyNumberFormat="1" applyFont="1" applyBorder="1" applyAlignment="1">
      <alignment horizontal="center"/>
    </xf>
    <xf numFmtId="0" fontId="10" fillId="12" borderId="6" xfId="0" applyFont="1" applyFill="1" applyBorder="1"/>
    <xf numFmtId="49" fontId="10" fillId="0" borderId="6" xfId="0" applyNumberFormat="1" applyFont="1" applyBorder="1"/>
    <xf numFmtId="0" fontId="0" fillId="0" borderId="15" xfId="0" applyBorder="1"/>
    <xf numFmtId="0" fontId="10" fillId="0" borderId="13" xfId="0" applyFont="1" applyBorder="1" applyAlignment="1">
      <alignment horizontal="left"/>
    </xf>
    <xf numFmtId="0" fontId="10" fillId="0" borderId="14" xfId="0" applyFont="1" applyBorder="1" applyAlignment="1">
      <alignment horizontal="left"/>
    </xf>
    <xf numFmtId="0" fontId="10" fillId="0" borderId="17" xfId="0" applyFont="1" applyBorder="1" applyAlignment="1">
      <alignment horizontal="center"/>
    </xf>
    <xf numFmtId="0" fontId="10" fillId="0" borderId="16" xfId="0" applyFont="1" applyBorder="1" applyAlignment="1">
      <alignment horizontal="center"/>
    </xf>
    <xf numFmtId="0" fontId="10" fillId="0" borderId="13" xfId="0" applyFont="1" applyBorder="1" applyAlignment="1">
      <alignment horizontal="center"/>
    </xf>
    <xf numFmtId="0" fontId="10" fillId="0" borderId="14" xfId="0" applyFont="1" applyBorder="1" applyAlignment="1">
      <alignment horizontal="center"/>
    </xf>
    <xf numFmtId="2" fontId="10" fillId="0" borderId="16" xfId="0" applyNumberFormat="1" applyFont="1" applyBorder="1" applyAlignment="1">
      <alignment horizontal="center"/>
    </xf>
    <xf numFmtId="1" fontId="10" fillId="0" borderId="5" xfId="0" applyNumberFormat="1" applyFont="1" applyBorder="1"/>
    <xf numFmtId="9" fontId="10" fillId="0" borderId="15" xfId="3" applyFont="1" applyBorder="1"/>
    <xf numFmtId="0" fontId="10" fillId="12" borderId="14" xfId="0" applyFont="1" applyFill="1" applyBorder="1" applyAlignment="1">
      <alignment horizontal="left"/>
    </xf>
    <xf numFmtId="1" fontId="10" fillId="12" borderId="17" xfId="0" applyNumberFormat="1" applyFont="1" applyFill="1" applyBorder="1" applyAlignment="1">
      <alignment horizontal="left"/>
    </xf>
    <xf numFmtId="9" fontId="10" fillId="12" borderId="17" xfId="0" applyNumberFormat="1" applyFont="1" applyFill="1" applyBorder="1" applyAlignment="1">
      <alignment horizontal="left"/>
    </xf>
    <xf numFmtId="9" fontId="10" fillId="12" borderId="16" xfId="0" applyNumberFormat="1" applyFont="1" applyFill="1" applyBorder="1" applyAlignment="1">
      <alignment horizontal="left"/>
    </xf>
    <xf numFmtId="0" fontId="13" fillId="12" borderId="0" xfId="0" applyFont="1" applyFill="1"/>
    <xf numFmtId="49" fontId="3" fillId="0" borderId="26" xfId="0" applyNumberFormat="1"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1" fontId="3" fillId="0" borderId="4" xfId="0" applyNumberFormat="1"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26"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36" xfId="0" applyFont="1" applyBorder="1" applyAlignment="1" applyProtection="1">
      <alignment horizontal="left" vertical="center"/>
      <protection locked="0"/>
    </xf>
    <xf numFmtId="0" fontId="0" fillId="0" borderId="0" xfId="0" applyProtection="1">
      <protection locked="0"/>
    </xf>
    <xf numFmtId="49" fontId="3" fillId="0" borderId="26" xfId="0" applyNumberFormat="1" applyFont="1" applyBorder="1" applyAlignment="1" applyProtection="1">
      <alignment horizontal="left"/>
      <protection locked="0"/>
    </xf>
    <xf numFmtId="0" fontId="3" fillId="0" borderId="4" xfId="0" applyFont="1" applyBorder="1" applyAlignment="1" applyProtection="1">
      <alignment horizontal="left"/>
      <protection locked="0"/>
    </xf>
    <xf numFmtId="1" fontId="3" fillId="0" borderId="4" xfId="0" applyNumberFormat="1" applyFont="1" applyBorder="1" applyAlignment="1" applyProtection="1">
      <alignment horizontal="left"/>
      <protection locked="0"/>
    </xf>
    <xf numFmtId="0" fontId="3" fillId="0" borderId="27" xfId="0" applyFont="1" applyBorder="1" applyAlignment="1" applyProtection="1">
      <alignment horizontal="left"/>
      <protection locked="0"/>
    </xf>
    <xf numFmtId="0" fontId="3" fillId="0" borderId="36" xfId="0" applyFont="1" applyBorder="1" applyAlignment="1" applyProtection="1">
      <alignment horizontal="left"/>
      <protection locked="0"/>
    </xf>
    <xf numFmtId="0" fontId="1" fillId="0" borderId="5" xfId="4" applyFont="1" applyBorder="1"/>
    <xf numFmtId="0" fontId="1" fillId="0" borderId="13" xfId="0" applyFont="1" applyBorder="1"/>
    <xf numFmtId="0" fontId="1" fillId="0" borderId="14" xfId="0" applyFont="1" applyBorder="1"/>
    <xf numFmtId="0" fontId="0" fillId="12" borderId="0" xfId="0" applyFill="1"/>
    <xf numFmtId="0" fontId="10" fillId="12" borderId="0" xfId="0" applyFont="1" applyFill="1" applyAlignment="1">
      <alignment vertical="center"/>
    </xf>
    <xf numFmtId="0" fontId="14" fillId="12" borderId="0" xfId="0" applyFont="1" applyFill="1" applyAlignment="1">
      <alignment horizontal="left" vertical="center"/>
    </xf>
    <xf numFmtId="0" fontId="15" fillId="12" borderId="0" xfId="0" applyFont="1" applyFill="1" applyAlignment="1">
      <alignment horizontal="left" vertical="center" indent="8"/>
    </xf>
    <xf numFmtId="0" fontId="16" fillId="12" borderId="0" xfId="0" applyFont="1" applyFill="1" applyAlignment="1">
      <alignment horizontal="left" vertical="center"/>
    </xf>
    <xf numFmtId="0" fontId="17" fillId="12" borderId="0" xfId="0" applyFont="1" applyFill="1" applyAlignment="1">
      <alignment horizontal="left" vertical="center"/>
    </xf>
    <xf numFmtId="49" fontId="3" fillId="0" borderId="26" xfId="0" applyNumberFormat="1" applyFont="1" applyBorder="1" applyAlignment="1">
      <alignment horizontal="left" vertical="center"/>
    </xf>
    <xf numFmtId="0" fontId="3" fillId="0" borderId="4" xfId="0" applyFont="1" applyBorder="1" applyAlignment="1">
      <alignment horizontal="left" vertical="center"/>
    </xf>
    <xf numFmtId="1" fontId="3" fillId="0" borderId="4" xfId="0" applyNumberFormat="1" applyFont="1" applyBorder="1" applyAlignment="1">
      <alignment horizontal="left" vertical="center"/>
    </xf>
    <xf numFmtId="0" fontId="3" fillId="0" borderId="27" xfId="0" applyFont="1" applyBorder="1" applyAlignment="1">
      <alignment horizontal="left" vertical="center"/>
    </xf>
    <xf numFmtId="0" fontId="3" fillId="0" borderId="26"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36" xfId="0" applyFont="1" applyBorder="1" applyAlignment="1">
      <alignment horizontal="left" vertical="center"/>
    </xf>
    <xf numFmtId="49" fontId="3" fillId="0" borderId="26" xfId="0" applyNumberFormat="1" applyFont="1" applyBorder="1" applyAlignment="1">
      <alignment horizontal="left"/>
    </xf>
    <xf numFmtId="0" fontId="3" fillId="0" borderId="4" xfId="0" applyFont="1" applyBorder="1" applyAlignment="1">
      <alignment horizontal="left"/>
    </xf>
    <xf numFmtId="1" fontId="3" fillId="0" borderId="4" xfId="0" applyNumberFormat="1" applyFont="1" applyBorder="1" applyAlignment="1">
      <alignment horizontal="left"/>
    </xf>
    <xf numFmtId="0" fontId="3" fillId="0" borderId="27" xfId="0" applyFont="1" applyBorder="1" applyAlignment="1">
      <alignment horizontal="left"/>
    </xf>
    <xf numFmtId="0" fontId="3" fillId="0" borderId="36" xfId="0" applyFont="1" applyBorder="1" applyAlignment="1">
      <alignment horizontal="left"/>
    </xf>
    <xf numFmtId="0" fontId="1" fillId="0" borderId="1" xfId="4" applyFont="1" applyBorder="1"/>
    <xf numFmtId="0" fontId="1" fillId="0" borderId="13" xfId="4" applyFont="1" applyBorder="1"/>
    <xf numFmtId="0" fontId="1" fillId="0" borderId="14" xfId="4" applyFont="1" applyBorder="1"/>
    <xf numFmtId="0" fontId="1" fillId="0" borderId="1" xfId="0" applyFont="1" applyBorder="1"/>
    <xf numFmtId="0" fontId="1" fillId="0" borderId="0" xfId="4" applyFont="1" applyAlignment="1">
      <alignment horizontal="center"/>
    </xf>
    <xf numFmtId="0" fontId="1" fillId="0" borderId="17" xfId="4" applyFont="1" applyBorder="1" applyAlignment="1">
      <alignment horizontal="center"/>
    </xf>
    <xf numFmtId="0" fontId="1" fillId="0" borderId="6" xfId="4" applyFont="1" applyBorder="1"/>
    <xf numFmtId="0" fontId="1" fillId="0" borderId="0" xfId="0" applyFont="1" applyAlignment="1">
      <alignment horizontal="center"/>
    </xf>
    <xf numFmtId="0" fontId="1" fillId="0" borderId="17" xfId="0" applyFont="1" applyBorder="1" applyAlignment="1">
      <alignment horizontal="center"/>
    </xf>
    <xf numFmtId="0" fontId="1" fillId="0" borderId="15" xfId="0" applyFont="1" applyBorder="1" applyAlignment="1">
      <alignment horizontal="center"/>
    </xf>
    <xf numFmtId="0" fontId="1" fillId="0" borderId="15" xfId="4" applyFont="1" applyBorder="1" applyAlignment="1">
      <alignment horizontal="center"/>
    </xf>
    <xf numFmtId="0" fontId="1" fillId="0" borderId="16" xfId="4" applyFont="1" applyBorder="1" applyAlignment="1">
      <alignment horizont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9" fillId="12" borderId="0" xfId="0" applyFont="1" applyFill="1"/>
    <xf numFmtId="0" fontId="20" fillId="12" borderId="0" xfId="0" applyFont="1" applyFill="1"/>
    <xf numFmtId="0" fontId="22" fillId="12" borderId="0" xfId="0" applyFont="1" applyFill="1"/>
    <xf numFmtId="0" fontId="25" fillId="12" borderId="0" xfId="0" applyFont="1" applyFill="1"/>
    <xf numFmtId="0" fontId="27" fillId="12" borderId="0" xfId="0" applyFont="1" applyFill="1"/>
    <xf numFmtId="0" fontId="29" fillId="12" borderId="0" xfId="1" applyFont="1" applyFill="1"/>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5" fillId="5" borderId="18" xfId="1" applyFont="1" applyFill="1" applyBorder="1" applyAlignment="1">
      <alignment horizontal="center" vertical="center"/>
    </xf>
    <xf numFmtId="0" fontId="5" fillId="5" borderId="19" xfId="1" applyFont="1" applyFill="1" applyBorder="1" applyAlignment="1">
      <alignment horizontal="center" vertical="center"/>
    </xf>
    <xf numFmtId="0" fontId="5" fillId="5" borderId="20" xfId="1" applyFont="1" applyFill="1" applyBorder="1" applyAlignment="1">
      <alignment horizontal="center" vertical="center"/>
    </xf>
    <xf numFmtId="0" fontId="9" fillId="11" borderId="33" xfId="0" applyFont="1" applyFill="1" applyBorder="1" applyAlignment="1">
      <alignment horizontal="center" vertical="center" wrapText="1"/>
    </xf>
    <xf numFmtId="0" fontId="9" fillId="11" borderId="34" xfId="0" applyFont="1" applyFill="1" applyBorder="1" applyAlignment="1">
      <alignment horizontal="center" vertical="center" wrapText="1"/>
    </xf>
    <xf numFmtId="0" fontId="9" fillId="11" borderId="35"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3"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22" xfId="0" applyFont="1" applyFill="1" applyBorder="1" applyAlignment="1">
      <alignment horizontal="center" vertical="center"/>
    </xf>
    <xf numFmtId="0" fontId="6" fillId="7" borderId="23"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3"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4" fillId="6" borderId="20" xfId="0" applyFont="1" applyFill="1" applyBorder="1" applyAlignment="1">
      <alignment horizontal="center" vertical="center"/>
    </xf>
    <xf numFmtId="0" fontId="6" fillId="10" borderId="22" xfId="0" applyFont="1" applyFill="1" applyBorder="1" applyAlignment="1">
      <alignment horizontal="center" vertical="center" wrapText="1"/>
    </xf>
    <xf numFmtId="0" fontId="6" fillId="10" borderId="23" xfId="0" applyFont="1" applyFill="1" applyBorder="1" applyAlignment="1">
      <alignment horizontal="center" vertical="center" wrapText="1"/>
    </xf>
    <xf numFmtId="0" fontId="6" fillId="10" borderId="25"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6" fillId="10" borderId="21" xfId="0" applyFont="1" applyFill="1" applyBorder="1" applyAlignment="1">
      <alignment horizontal="center" vertical="center" wrapText="1"/>
    </xf>
    <xf numFmtId="0" fontId="6" fillId="10" borderId="24" xfId="0" applyFont="1" applyFill="1" applyBorder="1" applyAlignment="1">
      <alignment horizontal="center" vertical="center" wrapText="1"/>
    </xf>
  </cellXfs>
  <cellStyles count="6">
    <cellStyle name="Comma" xfId="2" builtinId="3"/>
    <cellStyle name="Hyperlink" xfId="1" builtinId="8"/>
    <cellStyle name="Normal" xfId="0" builtinId="0"/>
    <cellStyle name="Normal 2" xfId="5" xr:uid="{270010CD-D3AF-413A-85C3-A94AC6006575}"/>
    <cellStyle name="Normal 3" xfId="4" xr:uid="{2D58D414-716A-4DC9-9E5A-2D0495BE3C5A}"/>
    <cellStyle name="Percent" xfId="3" builtinId="5"/>
  </cellStyles>
  <dxfs count="12">
    <dxf>
      <fill>
        <patternFill>
          <bgColor rgb="FF375623"/>
        </patternFill>
      </fill>
    </dxf>
    <dxf>
      <fill>
        <patternFill>
          <bgColor rgb="FFE2EFDA"/>
        </patternFill>
      </fill>
    </dxf>
    <dxf>
      <fill>
        <patternFill>
          <bgColor rgb="FFA9D08E"/>
        </patternFill>
      </fill>
    </dxf>
    <dxf>
      <fill>
        <patternFill>
          <bgColor rgb="FF548235"/>
        </patternFill>
      </fill>
    </dxf>
    <dxf>
      <fill>
        <patternFill>
          <bgColor rgb="FF4DBD96"/>
        </patternFill>
      </fill>
    </dxf>
    <dxf>
      <fill>
        <patternFill>
          <bgColor rgb="FF00A068"/>
        </patternFill>
      </fill>
    </dxf>
    <dxf>
      <fill>
        <patternFill>
          <bgColor rgb="FF375623"/>
        </patternFill>
      </fill>
    </dxf>
    <dxf>
      <fill>
        <patternFill>
          <bgColor rgb="FFE2EFDA"/>
        </patternFill>
      </fill>
    </dxf>
    <dxf>
      <fill>
        <patternFill>
          <bgColor rgb="FFA9D08E"/>
        </patternFill>
      </fill>
    </dxf>
    <dxf>
      <fill>
        <patternFill>
          <bgColor rgb="FF548235"/>
        </patternFill>
      </fill>
    </dxf>
    <dxf>
      <fill>
        <patternFill>
          <bgColor rgb="FF4DBD96"/>
        </patternFill>
      </fill>
    </dxf>
    <dxf>
      <fill>
        <patternFill>
          <bgColor rgb="FF00A068"/>
        </patternFill>
      </fill>
    </dxf>
  </dxfs>
  <tableStyles count="0" defaultTableStyle="TableStyleMedium2" defaultPivotStyle="PivotStyleLight16"/>
  <colors>
    <mruColors>
      <color rgb="FF006EF5"/>
      <color rgb="FFFDB913"/>
      <color rgb="FFBE0064"/>
      <color rgb="FF00A068"/>
      <color rgb="FFD24D93"/>
      <color rgb="FF4DBD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598748345615953E-2"/>
          <c:y val="8.8101362084518103E-2"/>
          <c:w val="0.84345483507373009"/>
          <c:h val="0.66060848017701501"/>
        </c:manualLayout>
      </c:layout>
      <c:doughnutChart>
        <c:varyColors val="1"/>
        <c:ser>
          <c:idx val="0"/>
          <c:order val="0"/>
          <c:spPr>
            <a:effectLst>
              <a:outerShdw blurRad="50800" dist="50800" dir="5400000" sx="1000" sy="1000" algn="ctr" rotWithShape="0">
                <a:srgbClr val="000000">
                  <a:alpha val="43137"/>
                </a:srgbClr>
              </a:outerShdw>
            </a:effectLst>
          </c:spPr>
          <c:dPt>
            <c:idx val="0"/>
            <c:bubble3D val="0"/>
            <c:spPr>
              <a:solidFill>
                <a:srgbClr val="BE0064"/>
              </a:solidFill>
              <a:ln w="19050">
                <a:solidFill>
                  <a:schemeClr val="lt1"/>
                </a:solidFill>
              </a:ln>
              <a:effectLst>
                <a:outerShdw blurRad="50800" dist="50800" dir="5400000" sx="1000" sy="1000" algn="ctr" rotWithShape="0">
                  <a:srgbClr val="000000">
                    <a:alpha val="43137"/>
                  </a:srgbClr>
                </a:outerShdw>
                <a:softEdge rad="0"/>
              </a:effectLst>
            </c:spPr>
            <c:extLst>
              <c:ext xmlns:c16="http://schemas.microsoft.com/office/drawing/2014/chart" uri="{C3380CC4-5D6E-409C-BE32-E72D297353CC}">
                <c16:uniqueId val="{00000001-0F15-4D0A-BBF9-AFDC835B90BA}"/>
              </c:ext>
            </c:extLst>
          </c:dPt>
          <c:dPt>
            <c:idx val="1"/>
            <c:bubble3D val="0"/>
            <c:spPr>
              <a:solidFill>
                <a:srgbClr val="FDB913"/>
              </a:solidFill>
              <a:ln w="19050">
                <a:solidFill>
                  <a:schemeClr val="lt1"/>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03-0F15-4D0A-BBF9-AFDC835B90BA}"/>
              </c:ext>
            </c:extLst>
          </c:dPt>
          <c:dPt>
            <c:idx val="2"/>
            <c:bubble3D val="0"/>
            <c:spPr>
              <a:solidFill>
                <a:srgbClr val="00A068"/>
              </a:solidFill>
              <a:ln w="19050">
                <a:solidFill>
                  <a:schemeClr val="lt1"/>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05-0F15-4D0A-BBF9-AFDC835B90BA}"/>
              </c:ext>
            </c:extLst>
          </c:dPt>
          <c:dPt>
            <c:idx val="3"/>
            <c:bubble3D val="0"/>
            <c:spPr>
              <a:solidFill>
                <a:schemeClr val="tx1"/>
              </a:solidFill>
              <a:ln w="19050">
                <a:solidFill>
                  <a:schemeClr val="lt1"/>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07-0F15-4D0A-BBF9-AFDC835B90BA}"/>
              </c:ext>
            </c:extLst>
          </c:dPt>
          <c:cat>
            <c:strRef>
              <c:f>Calculations!$O$5:$O$8</c:f>
              <c:strCache>
                <c:ptCount val="4"/>
                <c:pt idx="0">
                  <c:v>For sustainability jobs</c:v>
                </c:pt>
                <c:pt idx="1">
                  <c:v>Sustainable life skills</c:v>
                </c:pt>
                <c:pt idx="2">
                  <c:v>Skills for transformation</c:v>
                </c:pt>
                <c:pt idx="3">
                  <c:v>No sustainability skills developed</c:v>
                </c:pt>
              </c:strCache>
            </c:strRef>
          </c:cat>
          <c:val>
            <c:numRef>
              <c:f>Calculations!$P$5:$P$8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0F15-4D0A-BBF9-AFDC835B90BA}"/>
            </c:ext>
          </c:extLst>
        </c:ser>
        <c:dLbls>
          <c:showLegendKey val="0"/>
          <c:showVal val="0"/>
          <c:showCatName val="0"/>
          <c:showSerName val="0"/>
          <c:showPercent val="0"/>
          <c:showBubbleSize val="0"/>
          <c:showLeaderLines val="1"/>
        </c:dLbls>
        <c:firstSliceAng val="0"/>
        <c:holeSize val="50"/>
      </c:doughnutChart>
      <c:spPr>
        <a:noFill/>
        <a:ln w="0">
          <a:noFill/>
        </a:ln>
        <a:effectLst/>
      </c:spPr>
    </c:plotArea>
    <c:legend>
      <c:legendPos val="b"/>
      <c:layout>
        <c:manualLayout>
          <c:xMode val="edge"/>
          <c:yMode val="edge"/>
          <c:x val="6.3567438371285659E-2"/>
          <c:y val="0.76741218957848212"/>
          <c:w val="0.91068988047482446"/>
          <c:h val="0.2121549337620840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a:glow>
        <a:schemeClr val="accent1">
          <a:alpha val="40000"/>
        </a:schemeClr>
      </a:glow>
      <a:outerShdw blurRad="50800" dist="50800" dir="5400000" sx="1000" sy="1000" algn="ctr" rotWithShape="0">
        <a:srgbClr val="000000">
          <a:alpha val="43137"/>
        </a:srgbClr>
      </a:outerShdw>
      <a:softEdge rad="0"/>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sz="1100" b="1">
                <a:latin typeface="Arial" panose="020B0604020202020204" pitchFamily="34" charset="0"/>
                <a:cs typeface="Arial" panose="020B0604020202020204" pitchFamily="34" charset="0"/>
              </a:rPr>
              <a:t>Prevalence of SDGs related content across areas mapped</a:t>
            </a:r>
          </a:p>
        </c:rich>
      </c:tx>
      <c:layout>
        <c:manualLayout>
          <c:xMode val="edge"/>
          <c:yMode val="edge"/>
          <c:x val="2.0514002574446907E-2"/>
          <c:y val="3.21712546518170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bar"/>
        <c:grouping val="stacked"/>
        <c:varyColors val="0"/>
        <c:ser>
          <c:idx val="0"/>
          <c:order val="0"/>
          <c:tx>
            <c:strRef>
              <c:f>Calculations!$K$4</c:f>
              <c:strCache>
                <c:ptCount val="1"/>
                <c:pt idx="0">
                  <c:v>Explicit ESD content</c:v>
                </c:pt>
              </c:strCache>
            </c:strRef>
          </c:tx>
          <c:spPr>
            <a:solidFill>
              <a:srgbClr val="00A068"/>
            </a:solidFill>
            <a:ln>
              <a:solidFill>
                <a:srgbClr val="00A068"/>
              </a:solidFill>
            </a:ln>
            <a:effectLst/>
          </c:spPr>
          <c:invertIfNegative val="0"/>
          <c:cat>
            <c:strRef>
              <c:f>Calculations!$J$5:$J$21</c:f>
              <c:strCache>
                <c:ptCount val="17"/>
                <c:pt idx="0">
                  <c:v>17: Partnerships for the goals</c:v>
                </c:pt>
                <c:pt idx="1">
                  <c:v>16: Peace, justice, and strong institutions</c:v>
                </c:pt>
                <c:pt idx="2">
                  <c:v>15: Life on land</c:v>
                </c:pt>
                <c:pt idx="3">
                  <c:v>14: Life below water</c:v>
                </c:pt>
                <c:pt idx="4">
                  <c:v>13: Climate action</c:v>
                </c:pt>
                <c:pt idx="5">
                  <c:v>12: Responsible consumption and production</c:v>
                </c:pt>
                <c:pt idx="6">
                  <c:v>11: Sustainable cities and communities</c:v>
                </c:pt>
                <c:pt idx="7">
                  <c:v>10: Reduced inequalities</c:v>
                </c:pt>
                <c:pt idx="8">
                  <c:v>9: Industry, innovation, and infrastructure</c:v>
                </c:pt>
                <c:pt idx="9">
                  <c:v>8: Decent work and economic growth</c:v>
                </c:pt>
                <c:pt idx="10">
                  <c:v>7: Affordable and clean energy</c:v>
                </c:pt>
                <c:pt idx="11">
                  <c:v>6: Clean water and sanitation</c:v>
                </c:pt>
                <c:pt idx="12">
                  <c:v>5: Gender equality</c:v>
                </c:pt>
                <c:pt idx="13">
                  <c:v>4: Quality education</c:v>
                </c:pt>
                <c:pt idx="14">
                  <c:v>3: Good health and wellbeing</c:v>
                </c:pt>
                <c:pt idx="15">
                  <c:v>2: Zero hunger</c:v>
                </c:pt>
                <c:pt idx="16">
                  <c:v>1: No poverty</c:v>
                </c:pt>
              </c:strCache>
            </c:strRef>
          </c:cat>
          <c:val>
            <c:numRef>
              <c:f>Calculations!$K$5:$K$21</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BEC5-4B82-8987-7CF19D5F1275}"/>
            </c:ext>
          </c:extLst>
        </c:ser>
        <c:ser>
          <c:idx val="1"/>
          <c:order val="1"/>
          <c:tx>
            <c:strRef>
              <c:f>Calculations!$L$4</c:f>
              <c:strCache>
                <c:ptCount val="1"/>
                <c:pt idx="0">
                  <c:v>Implicit ESD content</c:v>
                </c:pt>
              </c:strCache>
            </c:strRef>
          </c:tx>
          <c:spPr>
            <a:solidFill>
              <a:srgbClr val="006EF5"/>
            </a:solidFill>
            <a:ln>
              <a:solidFill>
                <a:srgbClr val="006EF5"/>
              </a:solidFill>
            </a:ln>
            <a:effectLst/>
          </c:spPr>
          <c:invertIfNegative val="0"/>
          <c:cat>
            <c:strRef>
              <c:f>Calculations!$J$5:$J$21</c:f>
              <c:strCache>
                <c:ptCount val="17"/>
                <c:pt idx="0">
                  <c:v>17: Partnerships for the goals</c:v>
                </c:pt>
                <c:pt idx="1">
                  <c:v>16: Peace, justice, and strong institutions</c:v>
                </c:pt>
                <c:pt idx="2">
                  <c:v>15: Life on land</c:v>
                </c:pt>
                <c:pt idx="3">
                  <c:v>14: Life below water</c:v>
                </c:pt>
                <c:pt idx="4">
                  <c:v>13: Climate action</c:v>
                </c:pt>
                <c:pt idx="5">
                  <c:v>12: Responsible consumption and production</c:v>
                </c:pt>
                <c:pt idx="6">
                  <c:v>11: Sustainable cities and communities</c:v>
                </c:pt>
                <c:pt idx="7">
                  <c:v>10: Reduced inequalities</c:v>
                </c:pt>
                <c:pt idx="8">
                  <c:v>9: Industry, innovation, and infrastructure</c:v>
                </c:pt>
                <c:pt idx="9">
                  <c:v>8: Decent work and economic growth</c:v>
                </c:pt>
                <c:pt idx="10">
                  <c:v>7: Affordable and clean energy</c:v>
                </c:pt>
                <c:pt idx="11">
                  <c:v>6: Clean water and sanitation</c:v>
                </c:pt>
                <c:pt idx="12">
                  <c:v>5: Gender equality</c:v>
                </c:pt>
                <c:pt idx="13">
                  <c:v>4: Quality education</c:v>
                </c:pt>
                <c:pt idx="14">
                  <c:v>3: Good health and wellbeing</c:v>
                </c:pt>
                <c:pt idx="15">
                  <c:v>2: Zero hunger</c:v>
                </c:pt>
                <c:pt idx="16">
                  <c:v>1: No poverty</c:v>
                </c:pt>
              </c:strCache>
            </c:strRef>
          </c:cat>
          <c:val>
            <c:numRef>
              <c:f>Calculations!$L$5:$L$21</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BEC5-4B82-8987-7CF19D5F1275}"/>
            </c:ext>
          </c:extLst>
        </c:ser>
        <c:ser>
          <c:idx val="2"/>
          <c:order val="2"/>
          <c:tx>
            <c:strRef>
              <c:f>Calculations!$M$4</c:f>
              <c:strCache>
                <c:ptCount val="1"/>
                <c:pt idx="0">
                  <c:v>No ESD content</c:v>
                </c:pt>
              </c:strCache>
            </c:strRef>
          </c:tx>
          <c:spPr>
            <a:solidFill>
              <a:schemeClr val="tx1"/>
            </a:solidFill>
            <a:ln>
              <a:solidFill>
                <a:schemeClr val="tx1"/>
              </a:solidFill>
            </a:ln>
            <a:effectLst/>
          </c:spPr>
          <c:invertIfNegative val="0"/>
          <c:cat>
            <c:strRef>
              <c:f>Calculations!$J$5:$J$21</c:f>
              <c:strCache>
                <c:ptCount val="17"/>
                <c:pt idx="0">
                  <c:v>17: Partnerships for the goals</c:v>
                </c:pt>
                <c:pt idx="1">
                  <c:v>16: Peace, justice, and strong institutions</c:v>
                </c:pt>
                <c:pt idx="2">
                  <c:v>15: Life on land</c:v>
                </c:pt>
                <c:pt idx="3">
                  <c:v>14: Life below water</c:v>
                </c:pt>
                <c:pt idx="4">
                  <c:v>13: Climate action</c:v>
                </c:pt>
                <c:pt idx="5">
                  <c:v>12: Responsible consumption and production</c:v>
                </c:pt>
                <c:pt idx="6">
                  <c:v>11: Sustainable cities and communities</c:v>
                </c:pt>
                <c:pt idx="7">
                  <c:v>10: Reduced inequalities</c:v>
                </c:pt>
                <c:pt idx="8">
                  <c:v>9: Industry, innovation, and infrastructure</c:v>
                </c:pt>
                <c:pt idx="9">
                  <c:v>8: Decent work and economic growth</c:v>
                </c:pt>
                <c:pt idx="10">
                  <c:v>7: Affordable and clean energy</c:v>
                </c:pt>
                <c:pt idx="11">
                  <c:v>6: Clean water and sanitation</c:v>
                </c:pt>
                <c:pt idx="12">
                  <c:v>5: Gender equality</c:v>
                </c:pt>
                <c:pt idx="13">
                  <c:v>4: Quality education</c:v>
                </c:pt>
                <c:pt idx="14">
                  <c:v>3: Good health and wellbeing</c:v>
                </c:pt>
                <c:pt idx="15">
                  <c:v>2: Zero hunger</c:v>
                </c:pt>
                <c:pt idx="16">
                  <c:v>1: No poverty</c:v>
                </c:pt>
              </c:strCache>
            </c:strRef>
          </c:cat>
          <c:val>
            <c:numRef>
              <c:f>Calculations!$M$5:$M$21</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BEC5-4B82-8987-7CF19D5F1275}"/>
            </c:ext>
          </c:extLst>
        </c:ser>
        <c:dLbls>
          <c:showLegendKey val="0"/>
          <c:showVal val="0"/>
          <c:showCatName val="0"/>
          <c:showSerName val="0"/>
          <c:showPercent val="0"/>
          <c:showBubbleSize val="0"/>
        </c:dLbls>
        <c:gapWidth val="150"/>
        <c:overlap val="100"/>
        <c:axId val="261406047"/>
        <c:axId val="261416863"/>
      </c:barChart>
      <c:catAx>
        <c:axId val="261406047"/>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61416863"/>
        <c:crosses val="autoZero"/>
        <c:auto val="1"/>
        <c:lblAlgn val="l"/>
        <c:lblOffset val="100"/>
        <c:noMultiLvlLbl val="0"/>
      </c:catAx>
      <c:valAx>
        <c:axId val="2614168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614060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Calculations!$X$10</c:f>
              <c:strCache>
                <c:ptCount val="1"/>
                <c:pt idx="0">
                  <c:v>Explicit sustainability content</c:v>
                </c:pt>
              </c:strCache>
            </c:strRef>
          </c:tx>
          <c:spPr>
            <a:solidFill>
              <a:srgbClr val="006EF5"/>
            </a:solidFill>
            <a:ln>
              <a:solidFill>
                <a:srgbClr val="006EF5"/>
              </a:solidFill>
            </a:ln>
            <a:effectLst/>
          </c:spPr>
          <c:invertIfNegative val="0"/>
          <c:cat>
            <c:strRef>
              <c:f>Calculations!$W$11:$W$18</c:f>
              <c:strCache>
                <c:ptCount val="8"/>
                <c:pt idx="0">
                  <c:v>L1</c:v>
                </c:pt>
                <c:pt idx="1">
                  <c:v>L2</c:v>
                </c:pt>
                <c:pt idx="2">
                  <c:v>L3</c:v>
                </c:pt>
                <c:pt idx="3">
                  <c:v>L4</c:v>
                </c:pt>
                <c:pt idx="4">
                  <c:v>L5</c:v>
                </c:pt>
                <c:pt idx="5">
                  <c:v>L6</c:v>
                </c:pt>
                <c:pt idx="6">
                  <c:v>L7</c:v>
                </c:pt>
                <c:pt idx="7">
                  <c:v>L8</c:v>
                </c:pt>
              </c:strCache>
            </c:strRef>
          </c:cat>
          <c:val>
            <c:numRef>
              <c:f>Calculations!$X$11:$X$18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AC4-4280-9F6B-94EDBD86C419}"/>
            </c:ext>
          </c:extLst>
        </c:ser>
        <c:ser>
          <c:idx val="1"/>
          <c:order val="1"/>
          <c:tx>
            <c:strRef>
              <c:f>Calculations!$Y$10</c:f>
              <c:strCache>
                <c:ptCount val="1"/>
                <c:pt idx="0">
                  <c:v>Sustainability skills developed</c:v>
                </c:pt>
              </c:strCache>
            </c:strRef>
          </c:tx>
          <c:spPr>
            <a:solidFill>
              <a:srgbClr val="FDB913"/>
            </a:solidFill>
            <a:ln>
              <a:solidFill>
                <a:srgbClr val="FDB913"/>
              </a:solidFill>
            </a:ln>
            <a:effectLst/>
          </c:spPr>
          <c:invertIfNegative val="0"/>
          <c:cat>
            <c:strRef>
              <c:f>Calculations!$W$11:$W$18</c:f>
              <c:strCache>
                <c:ptCount val="8"/>
                <c:pt idx="0">
                  <c:v>L1</c:v>
                </c:pt>
                <c:pt idx="1">
                  <c:v>L2</c:v>
                </c:pt>
                <c:pt idx="2">
                  <c:v>L3</c:v>
                </c:pt>
                <c:pt idx="3">
                  <c:v>L4</c:v>
                </c:pt>
                <c:pt idx="4">
                  <c:v>L5</c:v>
                </c:pt>
                <c:pt idx="5">
                  <c:v>L6</c:v>
                </c:pt>
                <c:pt idx="6">
                  <c:v>L7</c:v>
                </c:pt>
                <c:pt idx="7">
                  <c:v>L8</c:v>
                </c:pt>
              </c:strCache>
            </c:strRef>
          </c:cat>
          <c:val>
            <c:numRef>
              <c:f>Calculations!$Y$11:$Y$18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0AC4-4280-9F6B-94EDBD86C419}"/>
            </c:ext>
          </c:extLst>
        </c:ser>
        <c:dLbls>
          <c:showLegendKey val="0"/>
          <c:showVal val="0"/>
          <c:showCatName val="0"/>
          <c:showSerName val="0"/>
          <c:showPercent val="0"/>
          <c:showBubbleSize val="0"/>
        </c:dLbls>
        <c:gapWidth val="219"/>
        <c:overlap val="-27"/>
        <c:axId val="445315808"/>
        <c:axId val="445317472"/>
      </c:barChart>
      <c:catAx>
        <c:axId val="445315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5317472"/>
        <c:crosses val="autoZero"/>
        <c:auto val="1"/>
        <c:lblAlgn val="ctr"/>
        <c:lblOffset val="100"/>
        <c:noMultiLvlLbl val="0"/>
      </c:catAx>
      <c:valAx>
        <c:axId val="445317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45315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13</xdr:col>
      <xdr:colOff>381000</xdr:colOff>
      <xdr:row>0</xdr:row>
      <xdr:rowOff>69850</xdr:rowOff>
    </xdr:from>
    <xdr:to>
      <xdr:col>15</xdr:col>
      <xdr:colOff>275398</xdr:colOff>
      <xdr:row>3</xdr:row>
      <xdr:rowOff>138402</xdr:rowOff>
    </xdr:to>
    <xdr:pic>
      <xdr:nvPicPr>
        <xdr:cNvPr id="3" name="Picture 2">
          <a:extLst>
            <a:ext uri="{FF2B5EF4-FFF2-40B4-BE49-F238E27FC236}">
              <a16:creationId xmlns:a16="http://schemas.microsoft.com/office/drawing/2014/main" id="{3FB19885-7413-4C1B-9158-F110CC4562C5}"/>
            </a:ext>
          </a:extLst>
        </xdr:cNvPr>
        <xdr:cNvPicPr>
          <a:picLocks noChangeAspect="1"/>
        </xdr:cNvPicPr>
      </xdr:nvPicPr>
      <xdr:blipFill>
        <a:blip xmlns:r="http://schemas.openxmlformats.org/officeDocument/2006/relationships" r:embed="rId1"/>
        <a:stretch>
          <a:fillRect/>
        </a:stretch>
      </xdr:blipFill>
      <xdr:spPr>
        <a:xfrm>
          <a:off x="7874000" y="69850"/>
          <a:ext cx="1113598" cy="633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190500</xdr:colOff>
      <xdr:row>2</xdr:row>
      <xdr:rowOff>7258</xdr:rowOff>
    </xdr:from>
    <xdr:to>
      <xdr:col>8</xdr:col>
      <xdr:colOff>1268876</xdr:colOff>
      <xdr:row>2</xdr:row>
      <xdr:rowOff>1143837</xdr:rowOff>
    </xdr:to>
    <xdr:pic>
      <xdr:nvPicPr>
        <xdr:cNvPr id="3" name="Picture 2">
          <a:extLst>
            <a:ext uri="{FF2B5EF4-FFF2-40B4-BE49-F238E27FC236}">
              <a16:creationId xmlns:a16="http://schemas.microsoft.com/office/drawing/2014/main" id="{E4333662-7231-4A3C-BE05-0F3420502154}"/>
            </a:ext>
          </a:extLst>
        </xdr:cNvPr>
        <xdr:cNvPicPr>
          <a:picLocks noChangeAspect="1"/>
        </xdr:cNvPicPr>
      </xdr:nvPicPr>
      <xdr:blipFill>
        <a:blip xmlns:r="http://schemas.openxmlformats.org/officeDocument/2006/relationships" r:embed="rId1"/>
        <a:stretch>
          <a:fillRect/>
        </a:stretch>
      </xdr:blipFill>
      <xdr:spPr>
        <a:xfrm>
          <a:off x="3810000" y="918937"/>
          <a:ext cx="1081551" cy="1136579"/>
        </a:xfrm>
        <a:prstGeom prst="rect">
          <a:avLst/>
        </a:prstGeom>
      </xdr:spPr>
    </xdr:pic>
    <xdr:clientData/>
  </xdr:twoCellAnchor>
  <xdr:twoCellAnchor editAs="oneCell">
    <xdr:from>
      <xdr:col>9</xdr:col>
      <xdr:colOff>163285</xdr:colOff>
      <xdr:row>2</xdr:row>
      <xdr:rowOff>30392</xdr:rowOff>
    </xdr:from>
    <xdr:to>
      <xdr:col>9</xdr:col>
      <xdr:colOff>1285421</xdr:colOff>
      <xdr:row>2</xdr:row>
      <xdr:rowOff>1141094</xdr:rowOff>
    </xdr:to>
    <xdr:pic>
      <xdr:nvPicPr>
        <xdr:cNvPr id="4" name="Picture 3">
          <a:extLst>
            <a:ext uri="{FF2B5EF4-FFF2-40B4-BE49-F238E27FC236}">
              <a16:creationId xmlns:a16="http://schemas.microsoft.com/office/drawing/2014/main" id="{CF61D5C9-625A-4FB8-B238-86C27798EF4D}"/>
            </a:ext>
          </a:extLst>
        </xdr:cNvPr>
        <xdr:cNvPicPr>
          <a:picLocks noChangeAspect="1"/>
        </xdr:cNvPicPr>
      </xdr:nvPicPr>
      <xdr:blipFill>
        <a:blip xmlns:r="http://schemas.openxmlformats.org/officeDocument/2006/relationships" r:embed="rId2"/>
        <a:stretch>
          <a:fillRect/>
        </a:stretch>
      </xdr:blipFill>
      <xdr:spPr>
        <a:xfrm>
          <a:off x="5170714" y="942071"/>
          <a:ext cx="1118961" cy="1110702"/>
        </a:xfrm>
        <a:prstGeom prst="rect">
          <a:avLst/>
        </a:prstGeom>
      </xdr:spPr>
    </xdr:pic>
    <xdr:clientData/>
  </xdr:twoCellAnchor>
  <xdr:twoCellAnchor editAs="oneCell">
    <xdr:from>
      <xdr:col>10</xdr:col>
      <xdr:colOff>149679</xdr:colOff>
      <xdr:row>2</xdr:row>
      <xdr:rowOff>27215</xdr:rowOff>
    </xdr:from>
    <xdr:to>
      <xdr:col>10</xdr:col>
      <xdr:colOff>1279073</xdr:colOff>
      <xdr:row>2</xdr:row>
      <xdr:rowOff>1134608</xdr:rowOff>
    </xdr:to>
    <xdr:pic>
      <xdr:nvPicPr>
        <xdr:cNvPr id="5" name="Picture 4">
          <a:extLst>
            <a:ext uri="{FF2B5EF4-FFF2-40B4-BE49-F238E27FC236}">
              <a16:creationId xmlns:a16="http://schemas.microsoft.com/office/drawing/2014/main" id="{8D1B85A9-0426-4EBB-8AF7-E5DA538A007A}"/>
            </a:ext>
          </a:extLst>
        </xdr:cNvPr>
        <xdr:cNvPicPr>
          <a:picLocks noChangeAspect="1"/>
        </xdr:cNvPicPr>
      </xdr:nvPicPr>
      <xdr:blipFill>
        <a:blip xmlns:r="http://schemas.openxmlformats.org/officeDocument/2006/relationships" r:embed="rId3"/>
        <a:stretch>
          <a:fillRect/>
        </a:stretch>
      </xdr:blipFill>
      <xdr:spPr>
        <a:xfrm>
          <a:off x="6545036" y="938894"/>
          <a:ext cx="1129394" cy="1104218"/>
        </a:xfrm>
        <a:prstGeom prst="rect">
          <a:avLst/>
        </a:prstGeom>
      </xdr:spPr>
    </xdr:pic>
    <xdr:clientData/>
  </xdr:twoCellAnchor>
  <xdr:twoCellAnchor editAs="oneCell">
    <xdr:from>
      <xdr:col>11</xdr:col>
      <xdr:colOff>139246</xdr:colOff>
      <xdr:row>2</xdr:row>
      <xdr:rowOff>27215</xdr:rowOff>
    </xdr:from>
    <xdr:to>
      <xdr:col>11</xdr:col>
      <xdr:colOff>1248681</xdr:colOff>
      <xdr:row>2</xdr:row>
      <xdr:rowOff>1134298</xdr:rowOff>
    </xdr:to>
    <xdr:pic>
      <xdr:nvPicPr>
        <xdr:cNvPr id="6" name="Picture 5">
          <a:extLst>
            <a:ext uri="{FF2B5EF4-FFF2-40B4-BE49-F238E27FC236}">
              <a16:creationId xmlns:a16="http://schemas.microsoft.com/office/drawing/2014/main" id="{C66B24B0-8985-4480-9761-2B119C3DD23D}"/>
            </a:ext>
          </a:extLst>
        </xdr:cNvPr>
        <xdr:cNvPicPr>
          <a:picLocks noChangeAspect="1"/>
        </xdr:cNvPicPr>
      </xdr:nvPicPr>
      <xdr:blipFill>
        <a:blip xmlns:r="http://schemas.openxmlformats.org/officeDocument/2006/relationships" r:embed="rId4"/>
        <a:stretch>
          <a:fillRect/>
        </a:stretch>
      </xdr:blipFill>
      <xdr:spPr>
        <a:xfrm>
          <a:off x="7922532" y="938894"/>
          <a:ext cx="1106260" cy="1103908"/>
        </a:xfrm>
        <a:prstGeom prst="rect">
          <a:avLst/>
        </a:prstGeom>
      </xdr:spPr>
    </xdr:pic>
    <xdr:clientData/>
  </xdr:twoCellAnchor>
  <xdr:twoCellAnchor editAs="oneCell">
    <xdr:from>
      <xdr:col>12</xdr:col>
      <xdr:colOff>149679</xdr:colOff>
      <xdr:row>2</xdr:row>
      <xdr:rowOff>40822</xdr:rowOff>
    </xdr:from>
    <xdr:to>
      <xdr:col>12</xdr:col>
      <xdr:colOff>1235328</xdr:colOff>
      <xdr:row>2</xdr:row>
      <xdr:rowOff>1112610</xdr:rowOff>
    </xdr:to>
    <xdr:pic>
      <xdr:nvPicPr>
        <xdr:cNvPr id="7" name="Picture 6">
          <a:extLst>
            <a:ext uri="{FF2B5EF4-FFF2-40B4-BE49-F238E27FC236}">
              <a16:creationId xmlns:a16="http://schemas.microsoft.com/office/drawing/2014/main" id="{1432CA22-A465-42B2-84FB-EFA7B328FC00}"/>
            </a:ext>
          </a:extLst>
        </xdr:cNvPr>
        <xdr:cNvPicPr>
          <a:picLocks noChangeAspect="1"/>
        </xdr:cNvPicPr>
      </xdr:nvPicPr>
      <xdr:blipFill>
        <a:blip xmlns:r="http://schemas.openxmlformats.org/officeDocument/2006/relationships" r:embed="rId5"/>
        <a:stretch>
          <a:fillRect/>
        </a:stretch>
      </xdr:blipFill>
      <xdr:spPr>
        <a:xfrm>
          <a:off x="9320893" y="952501"/>
          <a:ext cx="1085649" cy="1074963"/>
        </a:xfrm>
        <a:prstGeom prst="rect">
          <a:avLst/>
        </a:prstGeom>
      </xdr:spPr>
    </xdr:pic>
    <xdr:clientData/>
  </xdr:twoCellAnchor>
  <xdr:twoCellAnchor editAs="oneCell">
    <xdr:from>
      <xdr:col>13</xdr:col>
      <xdr:colOff>149679</xdr:colOff>
      <xdr:row>2</xdr:row>
      <xdr:rowOff>27214</xdr:rowOff>
    </xdr:from>
    <xdr:to>
      <xdr:col>13</xdr:col>
      <xdr:colOff>1249186</xdr:colOff>
      <xdr:row>2</xdr:row>
      <xdr:rowOff>1135742</xdr:rowOff>
    </xdr:to>
    <xdr:pic>
      <xdr:nvPicPr>
        <xdr:cNvPr id="8" name="Picture 7">
          <a:extLst>
            <a:ext uri="{FF2B5EF4-FFF2-40B4-BE49-F238E27FC236}">
              <a16:creationId xmlns:a16="http://schemas.microsoft.com/office/drawing/2014/main" id="{420CAD74-0132-4915-88B3-65388D42A941}"/>
            </a:ext>
          </a:extLst>
        </xdr:cNvPr>
        <xdr:cNvPicPr>
          <a:picLocks noChangeAspect="1"/>
        </xdr:cNvPicPr>
      </xdr:nvPicPr>
      <xdr:blipFill>
        <a:blip xmlns:r="http://schemas.openxmlformats.org/officeDocument/2006/relationships" r:embed="rId6"/>
        <a:stretch>
          <a:fillRect/>
        </a:stretch>
      </xdr:blipFill>
      <xdr:spPr>
        <a:xfrm>
          <a:off x="10708822" y="938893"/>
          <a:ext cx="1096332" cy="1105353"/>
        </a:xfrm>
        <a:prstGeom prst="rect">
          <a:avLst/>
        </a:prstGeom>
      </xdr:spPr>
    </xdr:pic>
    <xdr:clientData/>
  </xdr:twoCellAnchor>
  <xdr:twoCellAnchor editAs="oneCell">
    <xdr:from>
      <xdr:col>14</xdr:col>
      <xdr:colOff>149679</xdr:colOff>
      <xdr:row>2</xdr:row>
      <xdr:rowOff>40822</xdr:rowOff>
    </xdr:from>
    <xdr:to>
      <xdr:col>14</xdr:col>
      <xdr:colOff>1250219</xdr:colOff>
      <xdr:row>2</xdr:row>
      <xdr:rowOff>1126218</xdr:rowOff>
    </xdr:to>
    <xdr:pic>
      <xdr:nvPicPr>
        <xdr:cNvPr id="9" name="Picture 8">
          <a:extLst>
            <a:ext uri="{FF2B5EF4-FFF2-40B4-BE49-F238E27FC236}">
              <a16:creationId xmlns:a16="http://schemas.microsoft.com/office/drawing/2014/main" id="{FEC562EF-1F86-482A-9BF2-90D8B62C49DA}"/>
            </a:ext>
          </a:extLst>
        </xdr:cNvPr>
        <xdr:cNvPicPr>
          <a:picLocks noChangeAspect="1"/>
        </xdr:cNvPicPr>
      </xdr:nvPicPr>
      <xdr:blipFill>
        <a:blip xmlns:r="http://schemas.openxmlformats.org/officeDocument/2006/relationships" r:embed="rId7"/>
        <a:stretch>
          <a:fillRect/>
        </a:stretch>
      </xdr:blipFill>
      <xdr:spPr>
        <a:xfrm>
          <a:off x="12096750" y="952501"/>
          <a:ext cx="1103715" cy="1085396"/>
        </a:xfrm>
        <a:prstGeom prst="rect">
          <a:avLst/>
        </a:prstGeom>
      </xdr:spPr>
    </xdr:pic>
    <xdr:clientData/>
  </xdr:twoCellAnchor>
  <xdr:twoCellAnchor editAs="oneCell">
    <xdr:from>
      <xdr:col>15</xdr:col>
      <xdr:colOff>149679</xdr:colOff>
      <xdr:row>2</xdr:row>
      <xdr:rowOff>40821</xdr:rowOff>
    </xdr:from>
    <xdr:to>
      <xdr:col>15</xdr:col>
      <xdr:colOff>1247136</xdr:colOff>
      <xdr:row>2</xdr:row>
      <xdr:rowOff>1135742</xdr:rowOff>
    </xdr:to>
    <xdr:pic>
      <xdr:nvPicPr>
        <xdr:cNvPr id="10" name="Picture 9">
          <a:extLst>
            <a:ext uri="{FF2B5EF4-FFF2-40B4-BE49-F238E27FC236}">
              <a16:creationId xmlns:a16="http://schemas.microsoft.com/office/drawing/2014/main" id="{EBA1F689-39E0-4FE7-8D04-D51EEE51D089}"/>
            </a:ext>
          </a:extLst>
        </xdr:cNvPr>
        <xdr:cNvPicPr>
          <a:picLocks noChangeAspect="1"/>
        </xdr:cNvPicPr>
      </xdr:nvPicPr>
      <xdr:blipFill>
        <a:blip xmlns:r="http://schemas.openxmlformats.org/officeDocument/2006/relationships" r:embed="rId8"/>
        <a:stretch>
          <a:fillRect/>
        </a:stretch>
      </xdr:blipFill>
      <xdr:spPr>
        <a:xfrm>
          <a:off x="13484679" y="952500"/>
          <a:ext cx="1100632" cy="1091746"/>
        </a:xfrm>
        <a:prstGeom prst="rect">
          <a:avLst/>
        </a:prstGeom>
      </xdr:spPr>
    </xdr:pic>
    <xdr:clientData/>
  </xdr:twoCellAnchor>
  <xdr:twoCellAnchor editAs="oneCell">
    <xdr:from>
      <xdr:col>16</xdr:col>
      <xdr:colOff>166461</xdr:colOff>
      <xdr:row>2</xdr:row>
      <xdr:rowOff>40821</xdr:rowOff>
    </xdr:from>
    <xdr:to>
      <xdr:col>16</xdr:col>
      <xdr:colOff>1228726</xdr:colOff>
      <xdr:row>2</xdr:row>
      <xdr:rowOff>1132444</xdr:rowOff>
    </xdr:to>
    <xdr:pic>
      <xdr:nvPicPr>
        <xdr:cNvPr id="11" name="Picture 10">
          <a:extLst>
            <a:ext uri="{FF2B5EF4-FFF2-40B4-BE49-F238E27FC236}">
              <a16:creationId xmlns:a16="http://schemas.microsoft.com/office/drawing/2014/main" id="{5E2E8FAD-FB68-4C88-A6C8-A375EFDB5336}"/>
            </a:ext>
          </a:extLst>
        </xdr:cNvPr>
        <xdr:cNvPicPr>
          <a:picLocks noChangeAspect="1"/>
        </xdr:cNvPicPr>
      </xdr:nvPicPr>
      <xdr:blipFill>
        <a:blip xmlns:r="http://schemas.openxmlformats.org/officeDocument/2006/relationships" r:embed="rId9"/>
        <a:stretch>
          <a:fillRect/>
        </a:stretch>
      </xdr:blipFill>
      <xdr:spPr>
        <a:xfrm>
          <a:off x="14889390" y="952500"/>
          <a:ext cx="1065440" cy="1094798"/>
        </a:xfrm>
        <a:prstGeom prst="rect">
          <a:avLst/>
        </a:prstGeom>
      </xdr:spPr>
    </xdr:pic>
    <xdr:clientData/>
  </xdr:twoCellAnchor>
  <xdr:twoCellAnchor editAs="oneCell">
    <xdr:from>
      <xdr:col>17</xdr:col>
      <xdr:colOff>149679</xdr:colOff>
      <xdr:row>2</xdr:row>
      <xdr:rowOff>40822</xdr:rowOff>
    </xdr:from>
    <xdr:to>
      <xdr:col>17</xdr:col>
      <xdr:colOff>1236422</xdr:colOff>
      <xdr:row>2</xdr:row>
      <xdr:rowOff>1126217</xdr:rowOff>
    </xdr:to>
    <xdr:pic>
      <xdr:nvPicPr>
        <xdr:cNvPr id="12" name="Picture 11">
          <a:extLst>
            <a:ext uri="{FF2B5EF4-FFF2-40B4-BE49-F238E27FC236}">
              <a16:creationId xmlns:a16="http://schemas.microsoft.com/office/drawing/2014/main" id="{32759256-B674-4A4F-8E69-F69F2BB5175A}"/>
            </a:ext>
          </a:extLst>
        </xdr:cNvPr>
        <xdr:cNvPicPr>
          <a:picLocks noChangeAspect="1"/>
        </xdr:cNvPicPr>
      </xdr:nvPicPr>
      <xdr:blipFill>
        <a:blip xmlns:r="http://schemas.openxmlformats.org/officeDocument/2006/relationships" r:embed="rId10"/>
        <a:stretch>
          <a:fillRect/>
        </a:stretch>
      </xdr:blipFill>
      <xdr:spPr>
        <a:xfrm>
          <a:off x="16260536" y="952501"/>
          <a:ext cx="1086743" cy="1085395"/>
        </a:xfrm>
        <a:prstGeom prst="rect">
          <a:avLst/>
        </a:prstGeom>
      </xdr:spPr>
    </xdr:pic>
    <xdr:clientData/>
  </xdr:twoCellAnchor>
  <xdr:twoCellAnchor editAs="oneCell">
    <xdr:from>
      <xdr:col>18</xdr:col>
      <xdr:colOff>190501</xdr:colOff>
      <xdr:row>2</xdr:row>
      <xdr:rowOff>34472</xdr:rowOff>
    </xdr:from>
    <xdr:to>
      <xdr:col>18</xdr:col>
      <xdr:colOff>1248682</xdr:colOff>
      <xdr:row>2</xdr:row>
      <xdr:rowOff>1132365</xdr:rowOff>
    </xdr:to>
    <xdr:pic>
      <xdr:nvPicPr>
        <xdr:cNvPr id="13" name="Picture 12">
          <a:extLst>
            <a:ext uri="{FF2B5EF4-FFF2-40B4-BE49-F238E27FC236}">
              <a16:creationId xmlns:a16="http://schemas.microsoft.com/office/drawing/2014/main" id="{EAAC4EFC-1C5E-4FF5-B5B9-B118E1117959}"/>
            </a:ext>
          </a:extLst>
        </xdr:cNvPr>
        <xdr:cNvPicPr>
          <a:picLocks noChangeAspect="1"/>
        </xdr:cNvPicPr>
      </xdr:nvPicPr>
      <xdr:blipFill>
        <a:blip xmlns:r="http://schemas.openxmlformats.org/officeDocument/2006/relationships" r:embed="rId11"/>
        <a:stretch>
          <a:fillRect/>
        </a:stretch>
      </xdr:blipFill>
      <xdr:spPr>
        <a:xfrm>
          <a:off x="17689287" y="946151"/>
          <a:ext cx="1061356" cy="1094718"/>
        </a:xfrm>
        <a:prstGeom prst="rect">
          <a:avLst/>
        </a:prstGeom>
      </xdr:spPr>
    </xdr:pic>
    <xdr:clientData/>
  </xdr:twoCellAnchor>
  <xdr:twoCellAnchor editAs="oneCell">
    <xdr:from>
      <xdr:col>19</xdr:col>
      <xdr:colOff>149678</xdr:colOff>
      <xdr:row>2</xdr:row>
      <xdr:rowOff>27214</xdr:rowOff>
    </xdr:from>
    <xdr:to>
      <xdr:col>19</xdr:col>
      <xdr:colOff>1249745</xdr:colOff>
      <xdr:row>2</xdr:row>
      <xdr:rowOff>1135742</xdr:rowOff>
    </xdr:to>
    <xdr:pic>
      <xdr:nvPicPr>
        <xdr:cNvPr id="14" name="Picture 13">
          <a:extLst>
            <a:ext uri="{FF2B5EF4-FFF2-40B4-BE49-F238E27FC236}">
              <a16:creationId xmlns:a16="http://schemas.microsoft.com/office/drawing/2014/main" id="{716D560D-5DDB-43AD-B938-57FFBB85F081}"/>
            </a:ext>
          </a:extLst>
        </xdr:cNvPr>
        <xdr:cNvPicPr>
          <a:picLocks noChangeAspect="1"/>
        </xdr:cNvPicPr>
      </xdr:nvPicPr>
      <xdr:blipFill>
        <a:blip xmlns:r="http://schemas.openxmlformats.org/officeDocument/2006/relationships" r:embed="rId12"/>
        <a:stretch>
          <a:fillRect/>
        </a:stretch>
      </xdr:blipFill>
      <xdr:spPr>
        <a:xfrm>
          <a:off x="19036392" y="938893"/>
          <a:ext cx="1096892" cy="1105353"/>
        </a:xfrm>
        <a:prstGeom prst="rect">
          <a:avLst/>
        </a:prstGeom>
      </xdr:spPr>
    </xdr:pic>
    <xdr:clientData/>
  </xdr:twoCellAnchor>
  <xdr:twoCellAnchor editAs="oneCell">
    <xdr:from>
      <xdr:col>20</xdr:col>
      <xdr:colOff>143328</xdr:colOff>
      <xdr:row>2</xdr:row>
      <xdr:rowOff>13606</xdr:rowOff>
    </xdr:from>
    <xdr:to>
      <xdr:col>20</xdr:col>
      <xdr:colOff>1245522</xdr:colOff>
      <xdr:row>2</xdr:row>
      <xdr:rowOff>1132567</xdr:rowOff>
    </xdr:to>
    <xdr:pic>
      <xdr:nvPicPr>
        <xdr:cNvPr id="15" name="Picture 14">
          <a:extLst>
            <a:ext uri="{FF2B5EF4-FFF2-40B4-BE49-F238E27FC236}">
              <a16:creationId xmlns:a16="http://schemas.microsoft.com/office/drawing/2014/main" id="{9EC86D23-5861-4EEA-ACC9-2956451777FF}"/>
            </a:ext>
          </a:extLst>
        </xdr:cNvPr>
        <xdr:cNvPicPr>
          <a:picLocks noChangeAspect="1"/>
        </xdr:cNvPicPr>
      </xdr:nvPicPr>
      <xdr:blipFill>
        <a:blip xmlns:r="http://schemas.openxmlformats.org/officeDocument/2006/relationships" r:embed="rId13"/>
        <a:stretch>
          <a:fillRect/>
        </a:stretch>
      </xdr:blipFill>
      <xdr:spPr>
        <a:xfrm>
          <a:off x="20417971" y="925285"/>
          <a:ext cx="1099019" cy="1115786"/>
        </a:xfrm>
        <a:prstGeom prst="rect">
          <a:avLst/>
        </a:prstGeom>
      </xdr:spPr>
    </xdr:pic>
    <xdr:clientData/>
  </xdr:twoCellAnchor>
  <xdr:twoCellAnchor editAs="oneCell">
    <xdr:from>
      <xdr:col>21</xdr:col>
      <xdr:colOff>163285</xdr:colOff>
      <xdr:row>2</xdr:row>
      <xdr:rowOff>27214</xdr:rowOff>
    </xdr:from>
    <xdr:to>
      <xdr:col>21</xdr:col>
      <xdr:colOff>1267139</xdr:colOff>
      <xdr:row>2</xdr:row>
      <xdr:rowOff>1135742</xdr:rowOff>
    </xdr:to>
    <xdr:pic>
      <xdr:nvPicPr>
        <xdr:cNvPr id="16" name="Picture 15">
          <a:extLst>
            <a:ext uri="{FF2B5EF4-FFF2-40B4-BE49-F238E27FC236}">
              <a16:creationId xmlns:a16="http://schemas.microsoft.com/office/drawing/2014/main" id="{23AEA099-5311-4831-BDC9-B22DEEC07F18}"/>
            </a:ext>
          </a:extLst>
        </xdr:cNvPr>
        <xdr:cNvPicPr>
          <a:picLocks noChangeAspect="1"/>
        </xdr:cNvPicPr>
      </xdr:nvPicPr>
      <xdr:blipFill>
        <a:blip xmlns:r="http://schemas.openxmlformats.org/officeDocument/2006/relationships" r:embed="rId14"/>
        <a:stretch>
          <a:fillRect/>
        </a:stretch>
      </xdr:blipFill>
      <xdr:spPr>
        <a:xfrm>
          <a:off x="21825856" y="938893"/>
          <a:ext cx="1100679" cy="1105353"/>
        </a:xfrm>
        <a:prstGeom prst="rect">
          <a:avLst/>
        </a:prstGeom>
      </xdr:spPr>
    </xdr:pic>
    <xdr:clientData/>
  </xdr:twoCellAnchor>
  <xdr:twoCellAnchor editAs="oneCell">
    <xdr:from>
      <xdr:col>22</xdr:col>
      <xdr:colOff>163286</xdr:colOff>
      <xdr:row>2</xdr:row>
      <xdr:rowOff>40821</xdr:rowOff>
    </xdr:from>
    <xdr:to>
      <xdr:col>22</xdr:col>
      <xdr:colOff>1247359</xdr:colOff>
      <xdr:row>2</xdr:row>
      <xdr:rowOff>1135742</xdr:rowOff>
    </xdr:to>
    <xdr:pic>
      <xdr:nvPicPr>
        <xdr:cNvPr id="17" name="Picture 16">
          <a:extLst>
            <a:ext uri="{FF2B5EF4-FFF2-40B4-BE49-F238E27FC236}">
              <a16:creationId xmlns:a16="http://schemas.microsoft.com/office/drawing/2014/main" id="{4FA4B4E1-B8B6-4BE5-9DDD-F4F0756983B8}"/>
            </a:ext>
          </a:extLst>
        </xdr:cNvPr>
        <xdr:cNvPicPr>
          <a:picLocks noChangeAspect="1"/>
        </xdr:cNvPicPr>
      </xdr:nvPicPr>
      <xdr:blipFill>
        <a:blip xmlns:r="http://schemas.openxmlformats.org/officeDocument/2006/relationships" r:embed="rId15"/>
        <a:stretch>
          <a:fillRect/>
        </a:stretch>
      </xdr:blipFill>
      <xdr:spPr>
        <a:xfrm>
          <a:off x="23213786" y="952500"/>
          <a:ext cx="1080898" cy="1091746"/>
        </a:xfrm>
        <a:prstGeom prst="rect">
          <a:avLst/>
        </a:prstGeom>
      </xdr:spPr>
    </xdr:pic>
    <xdr:clientData/>
  </xdr:twoCellAnchor>
  <xdr:twoCellAnchor editAs="oneCell">
    <xdr:from>
      <xdr:col>23</xdr:col>
      <xdr:colOff>163287</xdr:colOff>
      <xdr:row>2</xdr:row>
      <xdr:rowOff>40821</xdr:rowOff>
    </xdr:from>
    <xdr:to>
      <xdr:col>23</xdr:col>
      <xdr:colOff>1259776</xdr:colOff>
      <xdr:row>2</xdr:row>
      <xdr:rowOff>1143000</xdr:rowOff>
    </xdr:to>
    <xdr:pic>
      <xdr:nvPicPr>
        <xdr:cNvPr id="18" name="Picture 17">
          <a:extLst>
            <a:ext uri="{FF2B5EF4-FFF2-40B4-BE49-F238E27FC236}">
              <a16:creationId xmlns:a16="http://schemas.microsoft.com/office/drawing/2014/main" id="{1602E573-DE47-469F-811E-9FB48A6932F0}"/>
            </a:ext>
          </a:extLst>
        </xdr:cNvPr>
        <xdr:cNvPicPr>
          <a:picLocks noChangeAspect="1"/>
        </xdr:cNvPicPr>
      </xdr:nvPicPr>
      <xdr:blipFill>
        <a:blip xmlns:r="http://schemas.openxmlformats.org/officeDocument/2006/relationships" r:embed="rId16"/>
        <a:stretch>
          <a:fillRect/>
        </a:stretch>
      </xdr:blipFill>
      <xdr:spPr>
        <a:xfrm>
          <a:off x="24601716" y="952500"/>
          <a:ext cx="1096489" cy="1102179"/>
        </a:xfrm>
        <a:prstGeom prst="rect">
          <a:avLst/>
        </a:prstGeom>
      </xdr:spPr>
    </xdr:pic>
    <xdr:clientData/>
  </xdr:twoCellAnchor>
  <xdr:twoCellAnchor editAs="oneCell">
    <xdr:from>
      <xdr:col>24</xdr:col>
      <xdr:colOff>146505</xdr:colOff>
      <xdr:row>2</xdr:row>
      <xdr:rowOff>40821</xdr:rowOff>
    </xdr:from>
    <xdr:to>
      <xdr:col>24</xdr:col>
      <xdr:colOff>1235358</xdr:colOff>
      <xdr:row>2</xdr:row>
      <xdr:rowOff>1143000</xdr:rowOff>
    </xdr:to>
    <xdr:pic>
      <xdr:nvPicPr>
        <xdr:cNvPr id="19" name="Picture 18">
          <a:extLst>
            <a:ext uri="{FF2B5EF4-FFF2-40B4-BE49-F238E27FC236}">
              <a16:creationId xmlns:a16="http://schemas.microsoft.com/office/drawing/2014/main" id="{8AD3FDB5-C42B-48BE-B40F-838F998E20C9}"/>
            </a:ext>
          </a:extLst>
        </xdr:cNvPr>
        <xdr:cNvPicPr>
          <a:picLocks noChangeAspect="1"/>
        </xdr:cNvPicPr>
      </xdr:nvPicPr>
      <xdr:blipFill>
        <a:blip xmlns:r="http://schemas.openxmlformats.org/officeDocument/2006/relationships" r:embed="rId17"/>
        <a:stretch>
          <a:fillRect/>
        </a:stretch>
      </xdr:blipFill>
      <xdr:spPr>
        <a:xfrm>
          <a:off x="25972862" y="952500"/>
          <a:ext cx="1088853" cy="1102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190500</xdr:colOff>
      <xdr:row>2</xdr:row>
      <xdr:rowOff>7258</xdr:rowOff>
    </xdr:from>
    <xdr:to>
      <xdr:col>8</xdr:col>
      <xdr:colOff>1268876</xdr:colOff>
      <xdr:row>2</xdr:row>
      <xdr:rowOff>1143837</xdr:rowOff>
    </xdr:to>
    <xdr:pic>
      <xdr:nvPicPr>
        <xdr:cNvPr id="2" name="Picture 1">
          <a:extLst>
            <a:ext uri="{FF2B5EF4-FFF2-40B4-BE49-F238E27FC236}">
              <a16:creationId xmlns:a16="http://schemas.microsoft.com/office/drawing/2014/main" id="{A8CB73C1-57D1-4352-95FC-170AF627E973}"/>
            </a:ext>
          </a:extLst>
        </xdr:cNvPr>
        <xdr:cNvPicPr>
          <a:picLocks noChangeAspect="1"/>
        </xdr:cNvPicPr>
      </xdr:nvPicPr>
      <xdr:blipFill>
        <a:blip xmlns:r="http://schemas.openxmlformats.org/officeDocument/2006/relationships" r:embed="rId1"/>
        <a:stretch>
          <a:fillRect/>
        </a:stretch>
      </xdr:blipFill>
      <xdr:spPr>
        <a:xfrm>
          <a:off x="11607800" y="908958"/>
          <a:ext cx="1078376" cy="1136579"/>
        </a:xfrm>
        <a:prstGeom prst="rect">
          <a:avLst/>
        </a:prstGeom>
      </xdr:spPr>
    </xdr:pic>
    <xdr:clientData/>
  </xdr:twoCellAnchor>
  <xdr:twoCellAnchor editAs="oneCell">
    <xdr:from>
      <xdr:col>9</xdr:col>
      <xdr:colOff>163285</xdr:colOff>
      <xdr:row>2</xdr:row>
      <xdr:rowOff>30392</xdr:rowOff>
    </xdr:from>
    <xdr:to>
      <xdr:col>9</xdr:col>
      <xdr:colOff>1285421</xdr:colOff>
      <xdr:row>2</xdr:row>
      <xdr:rowOff>1141094</xdr:rowOff>
    </xdr:to>
    <xdr:pic>
      <xdr:nvPicPr>
        <xdr:cNvPr id="3" name="Picture 2">
          <a:extLst>
            <a:ext uri="{FF2B5EF4-FFF2-40B4-BE49-F238E27FC236}">
              <a16:creationId xmlns:a16="http://schemas.microsoft.com/office/drawing/2014/main" id="{F2A00433-EBEF-4207-A8C5-A03BF9215D1C}"/>
            </a:ext>
          </a:extLst>
        </xdr:cNvPr>
        <xdr:cNvPicPr>
          <a:picLocks noChangeAspect="1"/>
        </xdr:cNvPicPr>
      </xdr:nvPicPr>
      <xdr:blipFill>
        <a:blip xmlns:r="http://schemas.openxmlformats.org/officeDocument/2006/relationships" r:embed="rId2"/>
        <a:stretch>
          <a:fillRect/>
        </a:stretch>
      </xdr:blipFill>
      <xdr:spPr>
        <a:xfrm>
          <a:off x="12964885" y="932092"/>
          <a:ext cx="1122136" cy="1110702"/>
        </a:xfrm>
        <a:prstGeom prst="rect">
          <a:avLst/>
        </a:prstGeom>
      </xdr:spPr>
    </xdr:pic>
    <xdr:clientData/>
  </xdr:twoCellAnchor>
  <xdr:twoCellAnchor editAs="oneCell">
    <xdr:from>
      <xdr:col>10</xdr:col>
      <xdr:colOff>149679</xdr:colOff>
      <xdr:row>2</xdr:row>
      <xdr:rowOff>27215</xdr:rowOff>
    </xdr:from>
    <xdr:to>
      <xdr:col>10</xdr:col>
      <xdr:colOff>1279073</xdr:colOff>
      <xdr:row>2</xdr:row>
      <xdr:rowOff>1134608</xdr:rowOff>
    </xdr:to>
    <xdr:pic>
      <xdr:nvPicPr>
        <xdr:cNvPr id="4" name="Picture 3">
          <a:extLst>
            <a:ext uri="{FF2B5EF4-FFF2-40B4-BE49-F238E27FC236}">
              <a16:creationId xmlns:a16="http://schemas.microsoft.com/office/drawing/2014/main" id="{D685ABA4-191C-4BEF-B7D3-F3465C6DC396}"/>
            </a:ext>
          </a:extLst>
        </xdr:cNvPr>
        <xdr:cNvPicPr>
          <a:picLocks noChangeAspect="1"/>
        </xdr:cNvPicPr>
      </xdr:nvPicPr>
      <xdr:blipFill>
        <a:blip xmlns:r="http://schemas.openxmlformats.org/officeDocument/2006/relationships" r:embed="rId3"/>
        <a:stretch>
          <a:fillRect/>
        </a:stretch>
      </xdr:blipFill>
      <xdr:spPr>
        <a:xfrm>
          <a:off x="14335579" y="928915"/>
          <a:ext cx="1129394" cy="1107393"/>
        </a:xfrm>
        <a:prstGeom prst="rect">
          <a:avLst/>
        </a:prstGeom>
      </xdr:spPr>
    </xdr:pic>
    <xdr:clientData/>
  </xdr:twoCellAnchor>
  <xdr:twoCellAnchor editAs="oneCell">
    <xdr:from>
      <xdr:col>11</xdr:col>
      <xdr:colOff>139246</xdr:colOff>
      <xdr:row>2</xdr:row>
      <xdr:rowOff>27215</xdr:rowOff>
    </xdr:from>
    <xdr:to>
      <xdr:col>11</xdr:col>
      <xdr:colOff>1248681</xdr:colOff>
      <xdr:row>2</xdr:row>
      <xdr:rowOff>1134298</xdr:rowOff>
    </xdr:to>
    <xdr:pic>
      <xdr:nvPicPr>
        <xdr:cNvPr id="5" name="Picture 4">
          <a:extLst>
            <a:ext uri="{FF2B5EF4-FFF2-40B4-BE49-F238E27FC236}">
              <a16:creationId xmlns:a16="http://schemas.microsoft.com/office/drawing/2014/main" id="{64AEC89B-283B-4C60-B01F-AEF00819CA72}"/>
            </a:ext>
          </a:extLst>
        </xdr:cNvPr>
        <xdr:cNvPicPr>
          <a:picLocks noChangeAspect="1"/>
        </xdr:cNvPicPr>
      </xdr:nvPicPr>
      <xdr:blipFill>
        <a:blip xmlns:r="http://schemas.openxmlformats.org/officeDocument/2006/relationships" r:embed="rId4"/>
        <a:stretch>
          <a:fillRect/>
        </a:stretch>
      </xdr:blipFill>
      <xdr:spPr>
        <a:xfrm>
          <a:off x="15709446" y="928915"/>
          <a:ext cx="1109435" cy="1107083"/>
        </a:xfrm>
        <a:prstGeom prst="rect">
          <a:avLst/>
        </a:prstGeom>
      </xdr:spPr>
    </xdr:pic>
    <xdr:clientData/>
  </xdr:twoCellAnchor>
  <xdr:twoCellAnchor editAs="oneCell">
    <xdr:from>
      <xdr:col>12</xdr:col>
      <xdr:colOff>149679</xdr:colOff>
      <xdr:row>2</xdr:row>
      <xdr:rowOff>40822</xdr:rowOff>
    </xdr:from>
    <xdr:to>
      <xdr:col>12</xdr:col>
      <xdr:colOff>1235328</xdr:colOff>
      <xdr:row>2</xdr:row>
      <xdr:rowOff>1112610</xdr:rowOff>
    </xdr:to>
    <xdr:pic>
      <xdr:nvPicPr>
        <xdr:cNvPr id="6" name="Picture 5">
          <a:extLst>
            <a:ext uri="{FF2B5EF4-FFF2-40B4-BE49-F238E27FC236}">
              <a16:creationId xmlns:a16="http://schemas.microsoft.com/office/drawing/2014/main" id="{9F61F07F-364E-47F5-920A-A5DD24CA1504}"/>
            </a:ext>
          </a:extLst>
        </xdr:cNvPr>
        <xdr:cNvPicPr>
          <a:picLocks noChangeAspect="1"/>
        </xdr:cNvPicPr>
      </xdr:nvPicPr>
      <xdr:blipFill>
        <a:blip xmlns:r="http://schemas.openxmlformats.org/officeDocument/2006/relationships" r:embed="rId5"/>
        <a:stretch>
          <a:fillRect/>
        </a:stretch>
      </xdr:blipFill>
      <xdr:spPr>
        <a:xfrm>
          <a:off x="17104179" y="942522"/>
          <a:ext cx="1085649" cy="1071788"/>
        </a:xfrm>
        <a:prstGeom prst="rect">
          <a:avLst/>
        </a:prstGeom>
      </xdr:spPr>
    </xdr:pic>
    <xdr:clientData/>
  </xdr:twoCellAnchor>
  <xdr:twoCellAnchor editAs="oneCell">
    <xdr:from>
      <xdr:col>13</xdr:col>
      <xdr:colOff>149679</xdr:colOff>
      <xdr:row>2</xdr:row>
      <xdr:rowOff>27214</xdr:rowOff>
    </xdr:from>
    <xdr:to>
      <xdr:col>13</xdr:col>
      <xdr:colOff>1249186</xdr:colOff>
      <xdr:row>2</xdr:row>
      <xdr:rowOff>1135742</xdr:rowOff>
    </xdr:to>
    <xdr:pic>
      <xdr:nvPicPr>
        <xdr:cNvPr id="7" name="Picture 6">
          <a:extLst>
            <a:ext uri="{FF2B5EF4-FFF2-40B4-BE49-F238E27FC236}">
              <a16:creationId xmlns:a16="http://schemas.microsoft.com/office/drawing/2014/main" id="{5E1880B8-C794-4FE2-B36E-DA0C8322055D}"/>
            </a:ext>
          </a:extLst>
        </xdr:cNvPr>
        <xdr:cNvPicPr>
          <a:picLocks noChangeAspect="1"/>
        </xdr:cNvPicPr>
      </xdr:nvPicPr>
      <xdr:blipFill>
        <a:blip xmlns:r="http://schemas.openxmlformats.org/officeDocument/2006/relationships" r:embed="rId6"/>
        <a:stretch>
          <a:fillRect/>
        </a:stretch>
      </xdr:blipFill>
      <xdr:spPr>
        <a:xfrm>
          <a:off x="18488479" y="928914"/>
          <a:ext cx="1099507" cy="1108528"/>
        </a:xfrm>
        <a:prstGeom prst="rect">
          <a:avLst/>
        </a:prstGeom>
      </xdr:spPr>
    </xdr:pic>
    <xdr:clientData/>
  </xdr:twoCellAnchor>
  <xdr:twoCellAnchor editAs="oneCell">
    <xdr:from>
      <xdr:col>14</xdr:col>
      <xdr:colOff>149679</xdr:colOff>
      <xdr:row>2</xdr:row>
      <xdr:rowOff>40822</xdr:rowOff>
    </xdr:from>
    <xdr:to>
      <xdr:col>14</xdr:col>
      <xdr:colOff>1250219</xdr:colOff>
      <xdr:row>2</xdr:row>
      <xdr:rowOff>1126218</xdr:rowOff>
    </xdr:to>
    <xdr:pic>
      <xdr:nvPicPr>
        <xdr:cNvPr id="8" name="Picture 7">
          <a:extLst>
            <a:ext uri="{FF2B5EF4-FFF2-40B4-BE49-F238E27FC236}">
              <a16:creationId xmlns:a16="http://schemas.microsoft.com/office/drawing/2014/main" id="{D5B548DB-1772-46B1-9B46-5F2F92FA2C81}"/>
            </a:ext>
          </a:extLst>
        </xdr:cNvPr>
        <xdr:cNvPicPr>
          <a:picLocks noChangeAspect="1"/>
        </xdr:cNvPicPr>
      </xdr:nvPicPr>
      <xdr:blipFill>
        <a:blip xmlns:r="http://schemas.openxmlformats.org/officeDocument/2006/relationships" r:embed="rId7"/>
        <a:stretch>
          <a:fillRect/>
        </a:stretch>
      </xdr:blipFill>
      <xdr:spPr>
        <a:xfrm>
          <a:off x="19872779" y="942522"/>
          <a:ext cx="1100540" cy="1085396"/>
        </a:xfrm>
        <a:prstGeom prst="rect">
          <a:avLst/>
        </a:prstGeom>
      </xdr:spPr>
    </xdr:pic>
    <xdr:clientData/>
  </xdr:twoCellAnchor>
  <xdr:twoCellAnchor editAs="oneCell">
    <xdr:from>
      <xdr:col>15</xdr:col>
      <xdr:colOff>149679</xdr:colOff>
      <xdr:row>2</xdr:row>
      <xdr:rowOff>40821</xdr:rowOff>
    </xdr:from>
    <xdr:to>
      <xdr:col>15</xdr:col>
      <xdr:colOff>1247136</xdr:colOff>
      <xdr:row>2</xdr:row>
      <xdr:rowOff>1135742</xdr:rowOff>
    </xdr:to>
    <xdr:pic>
      <xdr:nvPicPr>
        <xdr:cNvPr id="9" name="Picture 8">
          <a:extLst>
            <a:ext uri="{FF2B5EF4-FFF2-40B4-BE49-F238E27FC236}">
              <a16:creationId xmlns:a16="http://schemas.microsoft.com/office/drawing/2014/main" id="{7D484E34-95C9-4AA8-AD9E-801E7A44347C}"/>
            </a:ext>
          </a:extLst>
        </xdr:cNvPr>
        <xdr:cNvPicPr>
          <a:picLocks noChangeAspect="1"/>
        </xdr:cNvPicPr>
      </xdr:nvPicPr>
      <xdr:blipFill>
        <a:blip xmlns:r="http://schemas.openxmlformats.org/officeDocument/2006/relationships" r:embed="rId8"/>
        <a:stretch>
          <a:fillRect/>
        </a:stretch>
      </xdr:blipFill>
      <xdr:spPr>
        <a:xfrm>
          <a:off x="21257079" y="942521"/>
          <a:ext cx="1097457" cy="1094921"/>
        </a:xfrm>
        <a:prstGeom prst="rect">
          <a:avLst/>
        </a:prstGeom>
      </xdr:spPr>
    </xdr:pic>
    <xdr:clientData/>
  </xdr:twoCellAnchor>
  <xdr:twoCellAnchor editAs="oneCell">
    <xdr:from>
      <xdr:col>16</xdr:col>
      <xdr:colOff>166461</xdr:colOff>
      <xdr:row>2</xdr:row>
      <xdr:rowOff>40821</xdr:rowOff>
    </xdr:from>
    <xdr:to>
      <xdr:col>16</xdr:col>
      <xdr:colOff>1228726</xdr:colOff>
      <xdr:row>2</xdr:row>
      <xdr:rowOff>1132444</xdr:rowOff>
    </xdr:to>
    <xdr:pic>
      <xdr:nvPicPr>
        <xdr:cNvPr id="10" name="Picture 9">
          <a:extLst>
            <a:ext uri="{FF2B5EF4-FFF2-40B4-BE49-F238E27FC236}">
              <a16:creationId xmlns:a16="http://schemas.microsoft.com/office/drawing/2014/main" id="{6422AADD-E7C8-481A-AC8B-1FEED02CE7CC}"/>
            </a:ext>
          </a:extLst>
        </xdr:cNvPr>
        <xdr:cNvPicPr>
          <a:picLocks noChangeAspect="1"/>
        </xdr:cNvPicPr>
      </xdr:nvPicPr>
      <xdr:blipFill>
        <a:blip xmlns:r="http://schemas.openxmlformats.org/officeDocument/2006/relationships" r:embed="rId9"/>
        <a:stretch>
          <a:fillRect/>
        </a:stretch>
      </xdr:blipFill>
      <xdr:spPr>
        <a:xfrm>
          <a:off x="22658161" y="942521"/>
          <a:ext cx="1062265" cy="1091623"/>
        </a:xfrm>
        <a:prstGeom prst="rect">
          <a:avLst/>
        </a:prstGeom>
      </xdr:spPr>
    </xdr:pic>
    <xdr:clientData/>
  </xdr:twoCellAnchor>
  <xdr:twoCellAnchor editAs="oneCell">
    <xdr:from>
      <xdr:col>17</xdr:col>
      <xdr:colOff>149679</xdr:colOff>
      <xdr:row>2</xdr:row>
      <xdr:rowOff>40822</xdr:rowOff>
    </xdr:from>
    <xdr:to>
      <xdr:col>17</xdr:col>
      <xdr:colOff>1236422</xdr:colOff>
      <xdr:row>2</xdr:row>
      <xdr:rowOff>1126217</xdr:rowOff>
    </xdr:to>
    <xdr:pic>
      <xdr:nvPicPr>
        <xdr:cNvPr id="11" name="Picture 10">
          <a:extLst>
            <a:ext uri="{FF2B5EF4-FFF2-40B4-BE49-F238E27FC236}">
              <a16:creationId xmlns:a16="http://schemas.microsoft.com/office/drawing/2014/main" id="{8A20FC3B-1557-4C12-A97F-9582C9BB7BD4}"/>
            </a:ext>
          </a:extLst>
        </xdr:cNvPr>
        <xdr:cNvPicPr>
          <a:picLocks noChangeAspect="1"/>
        </xdr:cNvPicPr>
      </xdr:nvPicPr>
      <xdr:blipFill>
        <a:blip xmlns:r="http://schemas.openxmlformats.org/officeDocument/2006/relationships" r:embed="rId10"/>
        <a:stretch>
          <a:fillRect/>
        </a:stretch>
      </xdr:blipFill>
      <xdr:spPr>
        <a:xfrm>
          <a:off x="24025679" y="942522"/>
          <a:ext cx="1086743" cy="1085395"/>
        </a:xfrm>
        <a:prstGeom prst="rect">
          <a:avLst/>
        </a:prstGeom>
      </xdr:spPr>
    </xdr:pic>
    <xdr:clientData/>
  </xdr:twoCellAnchor>
  <xdr:twoCellAnchor editAs="oneCell">
    <xdr:from>
      <xdr:col>18</xdr:col>
      <xdr:colOff>190501</xdr:colOff>
      <xdr:row>2</xdr:row>
      <xdr:rowOff>34472</xdr:rowOff>
    </xdr:from>
    <xdr:to>
      <xdr:col>18</xdr:col>
      <xdr:colOff>1248682</xdr:colOff>
      <xdr:row>2</xdr:row>
      <xdr:rowOff>1132365</xdr:rowOff>
    </xdr:to>
    <xdr:pic>
      <xdr:nvPicPr>
        <xdr:cNvPr id="12" name="Picture 11">
          <a:extLst>
            <a:ext uri="{FF2B5EF4-FFF2-40B4-BE49-F238E27FC236}">
              <a16:creationId xmlns:a16="http://schemas.microsoft.com/office/drawing/2014/main" id="{34699B99-66C4-4E60-85D3-5A3C30186A20}"/>
            </a:ext>
          </a:extLst>
        </xdr:cNvPr>
        <xdr:cNvPicPr>
          <a:picLocks noChangeAspect="1"/>
        </xdr:cNvPicPr>
      </xdr:nvPicPr>
      <xdr:blipFill>
        <a:blip xmlns:r="http://schemas.openxmlformats.org/officeDocument/2006/relationships" r:embed="rId11"/>
        <a:stretch>
          <a:fillRect/>
        </a:stretch>
      </xdr:blipFill>
      <xdr:spPr>
        <a:xfrm>
          <a:off x="25450801" y="936172"/>
          <a:ext cx="1058181" cy="1097893"/>
        </a:xfrm>
        <a:prstGeom prst="rect">
          <a:avLst/>
        </a:prstGeom>
      </xdr:spPr>
    </xdr:pic>
    <xdr:clientData/>
  </xdr:twoCellAnchor>
  <xdr:twoCellAnchor editAs="oneCell">
    <xdr:from>
      <xdr:col>19</xdr:col>
      <xdr:colOff>149678</xdr:colOff>
      <xdr:row>2</xdr:row>
      <xdr:rowOff>27214</xdr:rowOff>
    </xdr:from>
    <xdr:to>
      <xdr:col>19</xdr:col>
      <xdr:colOff>1249745</xdr:colOff>
      <xdr:row>2</xdr:row>
      <xdr:rowOff>1135742</xdr:rowOff>
    </xdr:to>
    <xdr:pic>
      <xdr:nvPicPr>
        <xdr:cNvPr id="13" name="Picture 12">
          <a:extLst>
            <a:ext uri="{FF2B5EF4-FFF2-40B4-BE49-F238E27FC236}">
              <a16:creationId xmlns:a16="http://schemas.microsoft.com/office/drawing/2014/main" id="{33A02A0E-8E15-49C7-8B0C-C4B3C29A90C9}"/>
            </a:ext>
          </a:extLst>
        </xdr:cNvPr>
        <xdr:cNvPicPr>
          <a:picLocks noChangeAspect="1"/>
        </xdr:cNvPicPr>
      </xdr:nvPicPr>
      <xdr:blipFill>
        <a:blip xmlns:r="http://schemas.openxmlformats.org/officeDocument/2006/relationships" r:embed="rId12"/>
        <a:stretch>
          <a:fillRect/>
        </a:stretch>
      </xdr:blipFill>
      <xdr:spPr>
        <a:xfrm>
          <a:off x="26794278" y="928914"/>
          <a:ext cx="1100067" cy="1108528"/>
        </a:xfrm>
        <a:prstGeom prst="rect">
          <a:avLst/>
        </a:prstGeom>
      </xdr:spPr>
    </xdr:pic>
    <xdr:clientData/>
  </xdr:twoCellAnchor>
  <xdr:twoCellAnchor editAs="oneCell">
    <xdr:from>
      <xdr:col>20</xdr:col>
      <xdr:colOff>143328</xdr:colOff>
      <xdr:row>2</xdr:row>
      <xdr:rowOff>13606</xdr:rowOff>
    </xdr:from>
    <xdr:to>
      <xdr:col>20</xdr:col>
      <xdr:colOff>1245522</xdr:colOff>
      <xdr:row>2</xdr:row>
      <xdr:rowOff>1132567</xdr:rowOff>
    </xdr:to>
    <xdr:pic>
      <xdr:nvPicPr>
        <xdr:cNvPr id="14" name="Picture 13">
          <a:extLst>
            <a:ext uri="{FF2B5EF4-FFF2-40B4-BE49-F238E27FC236}">
              <a16:creationId xmlns:a16="http://schemas.microsoft.com/office/drawing/2014/main" id="{FAA68890-FE80-4C0C-BB1F-8114AA8D2DFF}"/>
            </a:ext>
          </a:extLst>
        </xdr:cNvPr>
        <xdr:cNvPicPr>
          <a:picLocks noChangeAspect="1"/>
        </xdr:cNvPicPr>
      </xdr:nvPicPr>
      <xdr:blipFill>
        <a:blip xmlns:r="http://schemas.openxmlformats.org/officeDocument/2006/relationships" r:embed="rId13"/>
        <a:stretch>
          <a:fillRect/>
        </a:stretch>
      </xdr:blipFill>
      <xdr:spPr>
        <a:xfrm>
          <a:off x="28172228" y="915306"/>
          <a:ext cx="1102194" cy="1118961"/>
        </a:xfrm>
        <a:prstGeom prst="rect">
          <a:avLst/>
        </a:prstGeom>
      </xdr:spPr>
    </xdr:pic>
    <xdr:clientData/>
  </xdr:twoCellAnchor>
  <xdr:twoCellAnchor editAs="oneCell">
    <xdr:from>
      <xdr:col>21</xdr:col>
      <xdr:colOff>163285</xdr:colOff>
      <xdr:row>2</xdr:row>
      <xdr:rowOff>27214</xdr:rowOff>
    </xdr:from>
    <xdr:to>
      <xdr:col>21</xdr:col>
      <xdr:colOff>1267139</xdr:colOff>
      <xdr:row>2</xdr:row>
      <xdr:rowOff>1135742</xdr:rowOff>
    </xdr:to>
    <xdr:pic>
      <xdr:nvPicPr>
        <xdr:cNvPr id="15" name="Picture 14">
          <a:extLst>
            <a:ext uri="{FF2B5EF4-FFF2-40B4-BE49-F238E27FC236}">
              <a16:creationId xmlns:a16="http://schemas.microsoft.com/office/drawing/2014/main" id="{F6C8C8B4-5774-4E3F-BC76-02D889E194E1}"/>
            </a:ext>
          </a:extLst>
        </xdr:cNvPr>
        <xdr:cNvPicPr>
          <a:picLocks noChangeAspect="1"/>
        </xdr:cNvPicPr>
      </xdr:nvPicPr>
      <xdr:blipFill>
        <a:blip xmlns:r="http://schemas.openxmlformats.org/officeDocument/2006/relationships" r:embed="rId14"/>
        <a:stretch>
          <a:fillRect/>
        </a:stretch>
      </xdr:blipFill>
      <xdr:spPr>
        <a:xfrm>
          <a:off x="29576485" y="928914"/>
          <a:ext cx="1103854" cy="1108528"/>
        </a:xfrm>
        <a:prstGeom prst="rect">
          <a:avLst/>
        </a:prstGeom>
      </xdr:spPr>
    </xdr:pic>
    <xdr:clientData/>
  </xdr:twoCellAnchor>
  <xdr:twoCellAnchor editAs="oneCell">
    <xdr:from>
      <xdr:col>22</xdr:col>
      <xdr:colOff>163286</xdr:colOff>
      <xdr:row>2</xdr:row>
      <xdr:rowOff>40821</xdr:rowOff>
    </xdr:from>
    <xdr:to>
      <xdr:col>22</xdr:col>
      <xdr:colOff>1247359</xdr:colOff>
      <xdr:row>2</xdr:row>
      <xdr:rowOff>1135742</xdr:rowOff>
    </xdr:to>
    <xdr:pic>
      <xdr:nvPicPr>
        <xdr:cNvPr id="16" name="Picture 15">
          <a:extLst>
            <a:ext uri="{FF2B5EF4-FFF2-40B4-BE49-F238E27FC236}">
              <a16:creationId xmlns:a16="http://schemas.microsoft.com/office/drawing/2014/main" id="{D723425B-E17B-4D6E-AC1B-C1A5C63206C1}"/>
            </a:ext>
          </a:extLst>
        </xdr:cNvPr>
        <xdr:cNvPicPr>
          <a:picLocks noChangeAspect="1"/>
        </xdr:cNvPicPr>
      </xdr:nvPicPr>
      <xdr:blipFill>
        <a:blip xmlns:r="http://schemas.openxmlformats.org/officeDocument/2006/relationships" r:embed="rId15"/>
        <a:stretch>
          <a:fillRect/>
        </a:stretch>
      </xdr:blipFill>
      <xdr:spPr>
        <a:xfrm>
          <a:off x="30960786" y="942521"/>
          <a:ext cx="1084073" cy="1094921"/>
        </a:xfrm>
        <a:prstGeom prst="rect">
          <a:avLst/>
        </a:prstGeom>
      </xdr:spPr>
    </xdr:pic>
    <xdr:clientData/>
  </xdr:twoCellAnchor>
  <xdr:twoCellAnchor editAs="oneCell">
    <xdr:from>
      <xdr:col>23</xdr:col>
      <xdr:colOff>163287</xdr:colOff>
      <xdr:row>2</xdr:row>
      <xdr:rowOff>40821</xdr:rowOff>
    </xdr:from>
    <xdr:to>
      <xdr:col>23</xdr:col>
      <xdr:colOff>1259776</xdr:colOff>
      <xdr:row>2</xdr:row>
      <xdr:rowOff>1143000</xdr:rowOff>
    </xdr:to>
    <xdr:pic>
      <xdr:nvPicPr>
        <xdr:cNvPr id="17" name="Picture 16">
          <a:extLst>
            <a:ext uri="{FF2B5EF4-FFF2-40B4-BE49-F238E27FC236}">
              <a16:creationId xmlns:a16="http://schemas.microsoft.com/office/drawing/2014/main" id="{C0AC09B6-BEFC-4F99-B5F7-6444EB2AE632}"/>
            </a:ext>
          </a:extLst>
        </xdr:cNvPr>
        <xdr:cNvPicPr>
          <a:picLocks noChangeAspect="1"/>
        </xdr:cNvPicPr>
      </xdr:nvPicPr>
      <xdr:blipFill>
        <a:blip xmlns:r="http://schemas.openxmlformats.org/officeDocument/2006/relationships" r:embed="rId16"/>
        <a:stretch>
          <a:fillRect/>
        </a:stretch>
      </xdr:blipFill>
      <xdr:spPr>
        <a:xfrm>
          <a:off x="32345087" y="942521"/>
          <a:ext cx="1096489" cy="1102179"/>
        </a:xfrm>
        <a:prstGeom prst="rect">
          <a:avLst/>
        </a:prstGeom>
      </xdr:spPr>
    </xdr:pic>
    <xdr:clientData/>
  </xdr:twoCellAnchor>
  <xdr:twoCellAnchor editAs="oneCell">
    <xdr:from>
      <xdr:col>24</xdr:col>
      <xdr:colOff>146505</xdr:colOff>
      <xdr:row>2</xdr:row>
      <xdr:rowOff>40821</xdr:rowOff>
    </xdr:from>
    <xdr:to>
      <xdr:col>24</xdr:col>
      <xdr:colOff>1235358</xdr:colOff>
      <xdr:row>2</xdr:row>
      <xdr:rowOff>1143000</xdr:rowOff>
    </xdr:to>
    <xdr:pic>
      <xdr:nvPicPr>
        <xdr:cNvPr id="18" name="Picture 17">
          <a:extLst>
            <a:ext uri="{FF2B5EF4-FFF2-40B4-BE49-F238E27FC236}">
              <a16:creationId xmlns:a16="http://schemas.microsoft.com/office/drawing/2014/main" id="{64D0AF7F-8527-4B48-88B6-93D559C51D40}"/>
            </a:ext>
          </a:extLst>
        </xdr:cNvPr>
        <xdr:cNvPicPr>
          <a:picLocks noChangeAspect="1"/>
        </xdr:cNvPicPr>
      </xdr:nvPicPr>
      <xdr:blipFill>
        <a:blip xmlns:r="http://schemas.openxmlformats.org/officeDocument/2006/relationships" r:embed="rId17"/>
        <a:stretch>
          <a:fillRect/>
        </a:stretch>
      </xdr:blipFill>
      <xdr:spPr>
        <a:xfrm>
          <a:off x="33712605" y="942521"/>
          <a:ext cx="1088853" cy="11021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672524</xdr:colOff>
      <xdr:row>31</xdr:row>
      <xdr:rowOff>44966</xdr:rowOff>
    </xdr:from>
    <xdr:to>
      <xdr:col>9</xdr:col>
      <xdr:colOff>0</xdr:colOff>
      <xdr:row>50</xdr:row>
      <xdr:rowOff>65017</xdr:rowOff>
    </xdr:to>
    <xdr:graphicFrame macro="">
      <xdr:nvGraphicFramePr>
        <xdr:cNvPr id="8" name="Chart 7">
          <a:extLst>
            <a:ext uri="{FF2B5EF4-FFF2-40B4-BE49-F238E27FC236}">
              <a16:creationId xmlns:a16="http://schemas.microsoft.com/office/drawing/2014/main" id="{C3B02008-C8C2-473C-BB66-1632730F3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645026</xdr:colOff>
      <xdr:row>0</xdr:row>
      <xdr:rowOff>63500</xdr:rowOff>
    </xdr:from>
    <xdr:to>
      <xdr:col>8</xdr:col>
      <xdr:colOff>488624</xdr:colOff>
      <xdr:row>3</xdr:row>
      <xdr:rowOff>73747</xdr:rowOff>
    </xdr:to>
    <xdr:pic>
      <xdr:nvPicPr>
        <xdr:cNvPr id="3" name="Picture 2">
          <a:extLst>
            <a:ext uri="{FF2B5EF4-FFF2-40B4-BE49-F238E27FC236}">
              <a16:creationId xmlns:a16="http://schemas.microsoft.com/office/drawing/2014/main" id="{8153DCF0-1089-4595-BD53-1E821A13FF1B}"/>
            </a:ext>
          </a:extLst>
        </xdr:cNvPr>
        <xdr:cNvPicPr>
          <a:picLocks noChangeAspect="1"/>
        </xdr:cNvPicPr>
      </xdr:nvPicPr>
      <xdr:blipFill>
        <a:blip xmlns:r="http://schemas.openxmlformats.org/officeDocument/2006/relationships" r:embed="rId2"/>
        <a:stretch>
          <a:fillRect/>
        </a:stretch>
      </xdr:blipFill>
      <xdr:spPr>
        <a:xfrm>
          <a:off x="4989763" y="63500"/>
          <a:ext cx="1113598" cy="638563"/>
        </a:xfrm>
        <a:prstGeom prst="rect">
          <a:avLst/>
        </a:prstGeom>
      </xdr:spPr>
    </xdr:pic>
    <xdr:clientData/>
  </xdr:twoCellAnchor>
  <xdr:twoCellAnchor>
    <xdr:from>
      <xdr:col>0</xdr:col>
      <xdr:colOff>147053</xdr:colOff>
      <xdr:row>8</xdr:row>
      <xdr:rowOff>19050</xdr:rowOff>
    </xdr:from>
    <xdr:to>
      <xdr:col>8</xdr:col>
      <xdr:colOff>441158</xdr:colOff>
      <xdr:row>30</xdr:row>
      <xdr:rowOff>31750</xdr:rowOff>
    </xdr:to>
    <xdr:graphicFrame macro="">
      <xdr:nvGraphicFramePr>
        <xdr:cNvPr id="5" name="Chart 4">
          <a:extLst>
            <a:ext uri="{FF2B5EF4-FFF2-40B4-BE49-F238E27FC236}">
              <a16:creationId xmlns:a16="http://schemas.microsoft.com/office/drawing/2014/main" id="{AE9F791C-C6BE-4FC0-9119-6F2AC15CC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5</xdr:col>
      <xdr:colOff>43661</xdr:colOff>
      <xdr:row>30</xdr:row>
      <xdr:rowOff>155322</xdr:rowOff>
    </xdr:from>
    <xdr:ext cx="2646430" cy="254557"/>
    <xdr:sp macro="" textlink="">
      <xdr:nvSpPr>
        <xdr:cNvPr id="9" name="TextBox 8">
          <a:extLst>
            <a:ext uri="{FF2B5EF4-FFF2-40B4-BE49-F238E27FC236}">
              <a16:creationId xmlns:a16="http://schemas.microsoft.com/office/drawing/2014/main" id="{4B2E3AB6-B37B-4D34-9AE9-A59B83306090}"/>
            </a:ext>
          </a:extLst>
        </xdr:cNvPr>
        <xdr:cNvSpPr txBox="1"/>
      </xdr:nvSpPr>
      <xdr:spPr>
        <a:xfrm>
          <a:off x="3541934" y="5500867"/>
          <a:ext cx="264643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latin typeface="Arial" panose="020B0604020202020204" pitchFamily="34" charset="0"/>
              <a:cs typeface="Arial" panose="020B0604020202020204" pitchFamily="34" charset="0"/>
            </a:rPr>
            <a:t>Sustainability skills being developed</a:t>
          </a:r>
        </a:p>
      </xdr:txBody>
    </xdr:sp>
    <xdr:clientData/>
  </xdr:oneCellAnchor>
  <xdr:twoCellAnchor>
    <xdr:from>
      <xdr:col>0</xdr:col>
      <xdr:colOff>0</xdr:colOff>
      <xdr:row>40</xdr:row>
      <xdr:rowOff>115454</xdr:rowOff>
    </xdr:from>
    <xdr:to>
      <xdr:col>5</xdr:col>
      <xdr:colOff>23091</xdr:colOff>
      <xdr:row>51</xdr:row>
      <xdr:rowOff>0</xdr:rowOff>
    </xdr:to>
    <xdr:graphicFrame macro="">
      <xdr:nvGraphicFramePr>
        <xdr:cNvPr id="6" name="Chart 5">
          <a:extLst>
            <a:ext uri="{FF2B5EF4-FFF2-40B4-BE49-F238E27FC236}">
              <a16:creationId xmlns:a16="http://schemas.microsoft.com/office/drawing/2014/main" id="{2A5E927C-02E9-4CEC-ACE7-B2ED92EDB6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196273</xdr:colOff>
      <xdr:row>39</xdr:row>
      <xdr:rowOff>42177</xdr:rowOff>
    </xdr:from>
    <xdr:ext cx="2913233" cy="254557"/>
    <xdr:sp macro="" textlink="">
      <xdr:nvSpPr>
        <xdr:cNvPr id="7" name="TextBox 6">
          <a:extLst>
            <a:ext uri="{FF2B5EF4-FFF2-40B4-BE49-F238E27FC236}">
              <a16:creationId xmlns:a16="http://schemas.microsoft.com/office/drawing/2014/main" id="{8F2273FA-AD46-4D17-9FC2-74BBBB8ADC1F}"/>
            </a:ext>
          </a:extLst>
        </xdr:cNvPr>
        <xdr:cNvSpPr txBox="1"/>
      </xdr:nvSpPr>
      <xdr:spPr>
        <a:xfrm>
          <a:off x="196273" y="6946359"/>
          <a:ext cx="2913233"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latin typeface="Arial" panose="020B0604020202020204" pitchFamily="34" charset="0"/>
              <a:cs typeface="Arial" panose="020B0604020202020204" pitchFamily="34" charset="0"/>
            </a:rPr>
            <a:t>Which level learners</a:t>
          </a:r>
          <a:r>
            <a:rPr lang="en-GB" sz="1100" b="1" baseline="0">
              <a:latin typeface="Arial" panose="020B0604020202020204" pitchFamily="34" charset="0"/>
              <a:cs typeface="Arial" panose="020B0604020202020204" pitchFamily="34" charset="0"/>
            </a:rPr>
            <a:t> are exposed to ESD</a:t>
          </a:r>
          <a:endParaRPr lang="en-GB" sz="1100" b="1">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dgs.un.org/goals" TargetMode="External"/><Relationship Id="rId2" Type="http://schemas.openxmlformats.org/officeDocument/2006/relationships/hyperlink" Target="https://www.et-foundation.co.uk/resources/esd/esd-research/experiences-of-esd-in-the-fe-and-training-sector/" TargetMode="External"/><Relationship Id="rId1" Type="http://schemas.openxmlformats.org/officeDocument/2006/relationships/hyperlink" Target="https://www.brookings.edu/research/a-new-green-learning-agenda-approaches-to-quality-education-for-climate-actio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os-uk.org/research/sustainability-skills-surve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dgs.un.org/goal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sdgs.un.org/goal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E729-1962-43F7-BA09-71DBC59C7685}">
  <dimension ref="A2:BP56"/>
  <sheetViews>
    <sheetView topLeftCell="A17" zoomScaleNormal="100" workbookViewId="0">
      <selection activeCell="F37" sqref="F37"/>
    </sheetView>
  </sheetViews>
  <sheetFormatPr defaultColWidth="0" defaultRowHeight="14.5" x14ac:dyDescent="0.35"/>
  <cols>
    <col min="1" max="1" width="2.54296875" style="86" customWidth="1"/>
    <col min="2" max="68" width="8.7265625" style="86" customWidth="1"/>
    <col min="69" max="16384" width="8.7265625" hidden="1"/>
  </cols>
  <sheetData>
    <row r="2" spans="1:2" ht="15.5" x14ac:dyDescent="0.35">
      <c r="B2" s="68" t="s">
        <v>0</v>
      </c>
    </row>
    <row r="4" spans="1:2" x14ac:dyDescent="0.35">
      <c r="B4" s="87"/>
    </row>
    <row r="5" spans="1:2" x14ac:dyDescent="0.35">
      <c r="B5" s="120" t="s">
        <v>1</v>
      </c>
    </row>
    <row r="6" spans="1:2" x14ac:dyDescent="0.35">
      <c r="B6" s="120"/>
    </row>
    <row r="7" spans="1:2" x14ac:dyDescent="0.35">
      <c r="A7" s="88"/>
      <c r="B7" s="120" t="s">
        <v>2</v>
      </c>
    </row>
    <row r="8" spans="1:2" x14ac:dyDescent="0.35">
      <c r="A8" s="88"/>
      <c r="B8" s="121" t="s">
        <v>3</v>
      </c>
    </row>
    <row r="9" spans="1:2" x14ac:dyDescent="0.35">
      <c r="A9" s="88"/>
      <c r="B9" s="121" t="s">
        <v>4</v>
      </c>
    </row>
    <row r="10" spans="1:2" x14ac:dyDescent="0.35">
      <c r="A10" s="89"/>
      <c r="B10" s="121" t="s">
        <v>5</v>
      </c>
    </row>
    <row r="11" spans="1:2" x14ac:dyDescent="0.35">
      <c r="A11" s="89"/>
      <c r="B11" s="121" t="s">
        <v>6</v>
      </c>
    </row>
    <row r="12" spans="1:2" x14ac:dyDescent="0.35">
      <c r="A12" s="89"/>
      <c r="B12" s="121" t="s">
        <v>7</v>
      </c>
    </row>
    <row r="13" spans="1:2" x14ac:dyDescent="0.35">
      <c r="A13" s="88"/>
      <c r="B13" s="120"/>
    </row>
    <row r="14" spans="1:2" x14ac:dyDescent="0.35">
      <c r="B14" s="120" t="s">
        <v>8</v>
      </c>
    </row>
    <row r="15" spans="1:2" x14ac:dyDescent="0.35">
      <c r="B15" s="121" t="s">
        <v>9</v>
      </c>
    </row>
    <row r="16" spans="1:2" ht="20" x14ac:dyDescent="0.35">
      <c r="A16" s="90"/>
      <c r="B16" s="121" t="s">
        <v>10</v>
      </c>
    </row>
    <row r="17" spans="1:2" ht="20" x14ac:dyDescent="0.35">
      <c r="A17" s="90"/>
      <c r="B17" s="122" t="s">
        <v>11</v>
      </c>
    </row>
    <row r="18" spans="1:2" ht="20.149999999999999" customHeight="1" x14ac:dyDescent="0.35">
      <c r="B18" s="121" t="s">
        <v>12</v>
      </c>
    </row>
    <row r="19" spans="1:2" x14ac:dyDescent="0.35">
      <c r="B19" s="120"/>
    </row>
    <row r="20" spans="1:2" x14ac:dyDescent="0.35">
      <c r="B20" s="123" t="s">
        <v>13</v>
      </c>
    </row>
    <row r="21" spans="1:2" x14ac:dyDescent="0.35">
      <c r="B21" s="121" t="s">
        <v>14</v>
      </c>
    </row>
    <row r="22" spans="1:2" x14ac:dyDescent="0.35">
      <c r="B22" s="121" t="s">
        <v>15</v>
      </c>
    </row>
    <row r="23" spans="1:2" ht="16.5" x14ac:dyDescent="0.35">
      <c r="A23" s="91"/>
      <c r="B23" s="121" t="s">
        <v>16</v>
      </c>
    </row>
    <row r="24" spans="1:2" ht="16.5" x14ac:dyDescent="0.35">
      <c r="A24" s="91"/>
      <c r="B24" s="120" t="s">
        <v>17</v>
      </c>
    </row>
    <row r="25" spans="1:2" ht="16.5" x14ac:dyDescent="0.35">
      <c r="A25" s="91"/>
      <c r="B25" s="120" t="s">
        <v>18</v>
      </c>
    </row>
    <row r="26" spans="1:2" ht="16.5" x14ac:dyDescent="0.35">
      <c r="A26" s="91"/>
      <c r="B26" s="120" t="s">
        <v>19</v>
      </c>
    </row>
    <row r="27" spans="1:2" x14ac:dyDescent="0.35">
      <c r="B27" s="120" t="s">
        <v>20</v>
      </c>
    </row>
    <row r="28" spans="1:2" x14ac:dyDescent="0.35">
      <c r="B28" s="121" t="s">
        <v>21</v>
      </c>
    </row>
    <row r="29" spans="1:2" x14ac:dyDescent="0.35">
      <c r="B29" s="124" t="s">
        <v>22</v>
      </c>
    </row>
    <row r="30" spans="1:2" x14ac:dyDescent="0.35">
      <c r="B30" s="120"/>
    </row>
    <row r="31" spans="1:2" x14ac:dyDescent="0.35">
      <c r="B31" s="123" t="s">
        <v>23</v>
      </c>
    </row>
    <row r="32" spans="1:2" x14ac:dyDescent="0.35">
      <c r="B32" s="120" t="s">
        <v>24</v>
      </c>
    </row>
    <row r="33" spans="2:2" x14ac:dyDescent="0.35">
      <c r="B33" s="120"/>
    </row>
    <row r="34" spans="2:2" x14ac:dyDescent="0.35">
      <c r="B34" s="120" t="s">
        <v>25</v>
      </c>
    </row>
    <row r="35" spans="2:2" x14ac:dyDescent="0.35">
      <c r="B35" s="120"/>
    </row>
    <row r="36" spans="2:2" x14ac:dyDescent="0.35">
      <c r="B36" s="123" t="s">
        <v>26</v>
      </c>
    </row>
    <row r="37" spans="2:2" x14ac:dyDescent="0.35">
      <c r="B37" s="120" t="s">
        <v>27</v>
      </c>
    </row>
    <row r="38" spans="2:2" x14ac:dyDescent="0.35">
      <c r="B38" s="120"/>
    </row>
    <row r="39" spans="2:2" x14ac:dyDescent="0.35">
      <c r="B39" s="123" t="s">
        <v>28</v>
      </c>
    </row>
    <row r="40" spans="2:2" x14ac:dyDescent="0.35">
      <c r="B40" s="125" t="s">
        <v>29</v>
      </c>
    </row>
    <row r="41" spans="2:2" x14ac:dyDescent="0.35">
      <c r="B41" s="125" t="s">
        <v>30</v>
      </c>
    </row>
    <row r="42" spans="2:2" x14ac:dyDescent="0.35">
      <c r="B42" s="125" t="s">
        <v>31</v>
      </c>
    </row>
    <row r="43" spans="2:2" x14ac:dyDescent="0.35">
      <c r="B43" s="125" t="s">
        <v>32</v>
      </c>
    </row>
    <row r="45" spans="2:2" x14ac:dyDescent="0.35">
      <c r="B45" s="123" t="s">
        <v>33</v>
      </c>
    </row>
    <row r="46" spans="2:2" s="86" customFormat="1" x14ac:dyDescent="0.35">
      <c r="B46" s="120" t="s">
        <v>34</v>
      </c>
    </row>
    <row r="47" spans="2:2" s="86" customFormat="1" x14ac:dyDescent="0.35"/>
    <row r="48" spans="2:2" s="86" customFormat="1" x14ac:dyDescent="0.35"/>
    <row r="49" s="86" customFormat="1" x14ac:dyDescent="0.35"/>
    <row r="50" s="86" customFormat="1" x14ac:dyDescent="0.35"/>
    <row r="51" s="86" customFormat="1" x14ac:dyDescent="0.35"/>
    <row r="52" s="86" customFormat="1" x14ac:dyDescent="0.35"/>
    <row r="53" s="86" customFormat="1" x14ac:dyDescent="0.35"/>
    <row r="54" s="86" customFormat="1" x14ac:dyDescent="0.35"/>
    <row r="55" s="86" customFormat="1" x14ac:dyDescent="0.35"/>
    <row r="56" s="86" customFormat="1" x14ac:dyDescent="0.35"/>
  </sheetData>
  <hyperlinks>
    <hyperlink ref="B41" r:id="rId1" xr:uid="{63DB1370-5879-4DEF-A91C-5A59F98FDC65}"/>
    <hyperlink ref="B40" r:id="rId2" xr:uid="{E2ED548F-B923-4A7B-9257-57CD13AADC57}"/>
    <hyperlink ref="B42" r:id="rId3" xr:uid="{C42168A2-1BB9-4B82-82D4-CD240854D299}"/>
    <hyperlink ref="B43" r:id="rId4" xr:uid="{CF1B82BD-811A-42AD-98A5-D371C85EDED7}"/>
  </hyperlinks>
  <pageMargins left="0.25" right="0.25" top="0.75" bottom="0.75" header="0.3" footer="0.3"/>
  <pageSetup paperSize="9" orientation="portrait" horizontalDpi="300" verticalDpi="30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3F8F-ECCC-45CB-9892-FC9D953A5708}">
  <dimension ref="A1:Z500"/>
  <sheetViews>
    <sheetView zoomScale="55" zoomScaleNormal="55" workbookViewId="0">
      <pane ySplit="4" topLeftCell="A9" activePane="bottomLeft" state="frozen"/>
      <selection pane="bottomLeft" activeCell="A5" sqref="A5"/>
    </sheetView>
  </sheetViews>
  <sheetFormatPr defaultColWidth="0" defaultRowHeight="14.5" zeroHeight="1" x14ac:dyDescent="0.35"/>
  <cols>
    <col min="1" max="1" width="48.81640625" style="25" customWidth="1"/>
    <col min="2" max="2" width="24.453125" customWidth="1"/>
    <col min="3" max="3" width="19.81640625" customWidth="1"/>
    <col min="4" max="4" width="13.1796875" customWidth="1"/>
    <col min="5" max="5" width="24.453125" style="26" customWidth="1"/>
    <col min="6" max="6" width="18.7265625" style="25" customWidth="1"/>
    <col min="7" max="7" width="18.7265625" customWidth="1"/>
    <col min="8" max="8" width="18.7265625" style="26" customWidth="1"/>
    <col min="9" max="9" width="19.81640625" style="25" customWidth="1"/>
    <col min="10" max="24" width="19.81640625" customWidth="1"/>
    <col min="25" max="25" width="19.81640625" style="26" customWidth="1"/>
    <col min="26" max="26" width="36.453125" style="33" customWidth="1"/>
    <col min="27" max="16384" width="8.7265625" hidden="1"/>
  </cols>
  <sheetData>
    <row r="1" spans="1:26" s="35" customFormat="1" ht="15" thickBot="1" x14ac:dyDescent="0.4">
      <c r="A1" s="126" t="s">
        <v>35</v>
      </c>
      <c r="B1" s="127"/>
      <c r="C1" s="127"/>
      <c r="D1" s="127"/>
      <c r="E1" s="128"/>
      <c r="F1" s="146" t="s">
        <v>36</v>
      </c>
      <c r="G1" s="147"/>
      <c r="H1" s="148"/>
      <c r="I1" s="129" t="s">
        <v>37</v>
      </c>
      <c r="J1" s="130"/>
      <c r="K1" s="130"/>
      <c r="L1" s="130"/>
      <c r="M1" s="130"/>
      <c r="N1" s="130"/>
      <c r="O1" s="130"/>
      <c r="P1" s="130"/>
      <c r="Q1" s="130"/>
      <c r="R1" s="130"/>
      <c r="S1" s="130"/>
      <c r="T1" s="130"/>
      <c r="U1" s="130"/>
      <c r="V1" s="130"/>
      <c r="W1" s="130"/>
      <c r="X1" s="130"/>
      <c r="Y1" s="131"/>
      <c r="Z1" s="132" t="s">
        <v>38</v>
      </c>
    </row>
    <row r="2" spans="1:26" ht="56" x14ac:dyDescent="0.35">
      <c r="A2" s="135" t="s">
        <v>39</v>
      </c>
      <c r="B2" s="143" t="s">
        <v>40</v>
      </c>
      <c r="C2" s="137" t="s">
        <v>41</v>
      </c>
      <c r="D2" s="143" t="s">
        <v>42</v>
      </c>
      <c r="E2" s="140" t="s">
        <v>43</v>
      </c>
      <c r="F2" s="155" t="s">
        <v>44</v>
      </c>
      <c r="G2" s="152" t="s">
        <v>45</v>
      </c>
      <c r="H2" s="149" t="s">
        <v>46</v>
      </c>
      <c r="I2" s="27" t="s">
        <v>47</v>
      </c>
      <c r="J2" s="1" t="s">
        <v>48</v>
      </c>
      <c r="K2" s="1" t="s">
        <v>49</v>
      </c>
      <c r="L2" s="1" t="s">
        <v>50</v>
      </c>
      <c r="M2" s="1" t="s">
        <v>51</v>
      </c>
      <c r="N2" s="1" t="s">
        <v>52</v>
      </c>
      <c r="O2" s="1" t="s">
        <v>53</v>
      </c>
      <c r="P2" s="1" t="s">
        <v>54</v>
      </c>
      <c r="Q2" s="1" t="s">
        <v>55</v>
      </c>
      <c r="R2" s="1" t="s">
        <v>56</v>
      </c>
      <c r="S2" s="1" t="s">
        <v>57</v>
      </c>
      <c r="T2" s="1" t="s">
        <v>58</v>
      </c>
      <c r="U2" s="1" t="s">
        <v>59</v>
      </c>
      <c r="V2" s="1" t="s">
        <v>60</v>
      </c>
      <c r="W2" s="1" t="s">
        <v>61</v>
      </c>
      <c r="X2" s="1" t="s">
        <v>62</v>
      </c>
      <c r="Y2" s="28" t="s">
        <v>63</v>
      </c>
      <c r="Z2" s="133"/>
    </row>
    <row r="3" spans="1:26" ht="91.5" customHeight="1" x14ac:dyDescent="0.35">
      <c r="A3" s="135"/>
      <c r="B3" s="144"/>
      <c r="C3" s="138"/>
      <c r="D3" s="138"/>
      <c r="E3" s="141"/>
      <c r="F3" s="156"/>
      <c r="G3" s="153"/>
      <c r="H3" s="150"/>
      <c r="I3" s="29"/>
      <c r="J3" s="2"/>
      <c r="K3" s="2"/>
      <c r="L3" s="2"/>
      <c r="M3" s="2"/>
      <c r="N3" s="2"/>
      <c r="O3" s="2"/>
      <c r="P3" s="2"/>
      <c r="Q3" s="2"/>
      <c r="R3" s="2"/>
      <c r="S3" s="2"/>
      <c r="T3" s="2"/>
      <c r="U3" s="2"/>
      <c r="V3" s="2"/>
      <c r="W3" s="2"/>
      <c r="X3" s="2"/>
      <c r="Y3" s="30"/>
      <c r="Z3" s="133"/>
    </row>
    <row r="4" spans="1:26" s="34" customFormat="1" ht="148" hidden="1" customHeight="1" thickBot="1" x14ac:dyDescent="0.4">
      <c r="A4" s="136"/>
      <c r="B4" s="145"/>
      <c r="C4" s="139"/>
      <c r="D4" s="139"/>
      <c r="E4" s="142"/>
      <c r="F4" s="157"/>
      <c r="G4" s="154"/>
      <c r="H4" s="151"/>
      <c r="I4" s="31" t="s">
        <v>64</v>
      </c>
      <c r="J4" s="3" t="s">
        <v>65</v>
      </c>
      <c r="K4" s="3" t="s">
        <v>66</v>
      </c>
      <c r="L4" s="3" t="s">
        <v>67</v>
      </c>
      <c r="M4" s="3" t="s">
        <v>68</v>
      </c>
      <c r="N4" s="3" t="s">
        <v>69</v>
      </c>
      <c r="O4" s="3" t="s">
        <v>70</v>
      </c>
      <c r="P4" s="3" t="s">
        <v>71</v>
      </c>
      <c r="Q4" s="3" t="s">
        <v>72</v>
      </c>
      <c r="R4" s="3" t="s">
        <v>73</v>
      </c>
      <c r="S4" s="3" t="s">
        <v>74</v>
      </c>
      <c r="T4" s="3" t="s">
        <v>75</v>
      </c>
      <c r="U4" s="3" t="s">
        <v>76</v>
      </c>
      <c r="V4" s="3" t="s">
        <v>77</v>
      </c>
      <c r="W4" s="3" t="s">
        <v>78</v>
      </c>
      <c r="X4" s="3" t="s">
        <v>79</v>
      </c>
      <c r="Y4" s="32" t="s">
        <v>80</v>
      </c>
      <c r="Z4" s="134"/>
    </row>
    <row r="5" spans="1:26" s="77" customFormat="1" x14ac:dyDescent="0.35">
      <c r="A5" s="69"/>
      <c r="B5" s="70"/>
      <c r="C5" s="70"/>
      <c r="D5" s="71"/>
      <c r="E5" s="72"/>
      <c r="F5" s="73"/>
      <c r="G5" s="74"/>
      <c r="H5" s="75"/>
      <c r="I5" s="73"/>
      <c r="J5" s="74"/>
      <c r="K5" s="74"/>
      <c r="L5" s="74"/>
      <c r="M5" s="74"/>
      <c r="N5" s="74"/>
      <c r="O5" s="74"/>
      <c r="P5" s="74"/>
      <c r="Q5" s="74"/>
      <c r="R5" s="74"/>
      <c r="S5" s="74"/>
      <c r="T5" s="74"/>
      <c r="U5" s="74"/>
      <c r="V5" s="74"/>
      <c r="W5" s="74"/>
      <c r="X5" s="74"/>
      <c r="Y5" s="75"/>
      <c r="Z5" s="76"/>
    </row>
    <row r="6" spans="1:26" s="77" customFormat="1" x14ac:dyDescent="0.35">
      <c r="A6" s="69"/>
      <c r="B6" s="70"/>
      <c r="C6" s="70"/>
      <c r="D6" s="71"/>
      <c r="E6" s="72"/>
      <c r="F6" s="73"/>
      <c r="G6" s="74"/>
      <c r="H6" s="75"/>
      <c r="I6" s="73"/>
      <c r="J6" s="74"/>
      <c r="K6" s="74"/>
      <c r="L6" s="74"/>
      <c r="M6" s="74"/>
      <c r="N6" s="74"/>
      <c r="O6" s="74"/>
      <c r="P6" s="74"/>
      <c r="Q6" s="74"/>
      <c r="R6" s="74"/>
      <c r="S6" s="74"/>
      <c r="T6" s="74"/>
      <c r="U6" s="74"/>
      <c r="V6" s="74"/>
      <c r="W6" s="74"/>
      <c r="X6" s="74"/>
      <c r="Y6" s="75"/>
      <c r="Z6" s="76"/>
    </row>
    <row r="7" spans="1:26" s="77" customFormat="1" x14ac:dyDescent="0.35">
      <c r="A7" s="69"/>
      <c r="B7" s="70"/>
      <c r="C7" s="70"/>
      <c r="D7" s="71"/>
      <c r="E7" s="72"/>
      <c r="F7" s="73"/>
      <c r="G7" s="74"/>
      <c r="H7" s="75"/>
      <c r="I7" s="73"/>
      <c r="J7" s="74"/>
      <c r="K7" s="74"/>
      <c r="L7" s="74"/>
      <c r="M7" s="74"/>
      <c r="N7" s="74"/>
      <c r="O7" s="74"/>
      <c r="P7" s="74"/>
      <c r="Q7" s="74"/>
      <c r="R7" s="74"/>
      <c r="S7" s="74"/>
      <c r="T7" s="74"/>
      <c r="U7" s="74"/>
      <c r="V7" s="74"/>
      <c r="W7" s="74"/>
      <c r="X7" s="74"/>
      <c r="Y7" s="75"/>
      <c r="Z7" s="76"/>
    </row>
    <row r="8" spans="1:26" s="77" customFormat="1" x14ac:dyDescent="0.35">
      <c r="A8" s="69"/>
      <c r="B8" s="70"/>
      <c r="C8" s="70"/>
      <c r="D8" s="71"/>
      <c r="E8" s="72"/>
      <c r="F8" s="73"/>
      <c r="G8" s="74"/>
      <c r="H8" s="75"/>
      <c r="I8" s="73"/>
      <c r="J8" s="74"/>
      <c r="K8" s="74"/>
      <c r="L8" s="74"/>
      <c r="M8" s="74"/>
      <c r="N8" s="74"/>
      <c r="O8" s="74"/>
      <c r="P8" s="74"/>
      <c r="Q8" s="74"/>
      <c r="R8" s="74"/>
      <c r="S8" s="74"/>
      <c r="T8" s="74"/>
      <c r="U8" s="74"/>
      <c r="V8" s="74"/>
      <c r="W8" s="74"/>
      <c r="X8" s="74"/>
      <c r="Y8" s="75"/>
      <c r="Z8" s="76"/>
    </row>
    <row r="9" spans="1:26" s="77" customFormat="1" x14ac:dyDescent="0.35">
      <c r="A9" s="69"/>
      <c r="B9" s="70"/>
      <c r="C9" s="70"/>
      <c r="D9" s="71"/>
      <c r="E9" s="72"/>
      <c r="F9" s="73"/>
      <c r="G9" s="74"/>
      <c r="H9" s="75"/>
      <c r="I9" s="73"/>
      <c r="J9" s="74"/>
      <c r="K9" s="74"/>
      <c r="L9" s="74"/>
      <c r="M9" s="74"/>
      <c r="N9" s="74"/>
      <c r="O9" s="74"/>
      <c r="P9" s="74"/>
      <c r="Q9" s="74"/>
      <c r="R9" s="74"/>
      <c r="S9" s="74"/>
      <c r="T9" s="74"/>
      <c r="U9" s="74"/>
      <c r="V9" s="74"/>
      <c r="W9" s="74"/>
      <c r="X9" s="74"/>
      <c r="Y9" s="75"/>
      <c r="Z9" s="76"/>
    </row>
    <row r="10" spans="1:26" s="77" customFormat="1" x14ac:dyDescent="0.35">
      <c r="A10" s="69"/>
      <c r="B10" s="70"/>
      <c r="C10" s="70"/>
      <c r="D10" s="71"/>
      <c r="E10" s="72"/>
      <c r="F10" s="73"/>
      <c r="G10" s="74"/>
      <c r="H10" s="75"/>
      <c r="I10" s="73"/>
      <c r="J10" s="74"/>
      <c r="K10" s="74"/>
      <c r="L10" s="74"/>
      <c r="M10" s="74"/>
      <c r="N10" s="74"/>
      <c r="O10" s="74"/>
      <c r="P10" s="74"/>
      <c r="Q10" s="74"/>
      <c r="R10" s="74"/>
      <c r="S10" s="74"/>
      <c r="T10" s="74"/>
      <c r="U10" s="74"/>
      <c r="V10" s="74"/>
      <c r="W10" s="74"/>
      <c r="X10" s="74"/>
      <c r="Y10" s="75"/>
      <c r="Z10" s="76"/>
    </row>
    <row r="11" spans="1:26" s="77" customFormat="1" x14ac:dyDescent="0.35">
      <c r="A11" s="69"/>
      <c r="B11" s="70"/>
      <c r="C11" s="70"/>
      <c r="D11" s="71"/>
      <c r="E11" s="72"/>
      <c r="F11" s="73"/>
      <c r="G11" s="74"/>
      <c r="H11" s="75"/>
      <c r="I11" s="73"/>
      <c r="J11" s="74"/>
      <c r="K11" s="74"/>
      <c r="L11" s="74"/>
      <c r="M11" s="74"/>
      <c r="N11" s="74"/>
      <c r="O11" s="74"/>
      <c r="P11" s="74"/>
      <c r="Q11" s="74"/>
      <c r="R11" s="74"/>
      <c r="S11" s="74"/>
      <c r="T11" s="74"/>
      <c r="U11" s="74"/>
      <c r="V11" s="74"/>
      <c r="W11" s="74"/>
      <c r="X11" s="74"/>
      <c r="Y11" s="75"/>
      <c r="Z11" s="76"/>
    </row>
    <row r="12" spans="1:26" s="77" customFormat="1" x14ac:dyDescent="0.35">
      <c r="A12" s="69"/>
      <c r="B12" s="70"/>
      <c r="C12" s="70"/>
      <c r="D12" s="71"/>
      <c r="E12" s="72"/>
      <c r="F12" s="73"/>
      <c r="G12" s="74"/>
      <c r="H12" s="75"/>
      <c r="I12" s="73"/>
      <c r="J12" s="74"/>
      <c r="K12" s="74"/>
      <c r="L12" s="74"/>
      <c r="M12" s="74"/>
      <c r="N12" s="74"/>
      <c r="O12" s="74"/>
      <c r="P12" s="74"/>
      <c r="Q12" s="74"/>
      <c r="R12" s="74"/>
      <c r="S12" s="74"/>
      <c r="T12" s="74"/>
      <c r="U12" s="74"/>
      <c r="V12" s="74"/>
      <c r="W12" s="74"/>
      <c r="X12" s="74"/>
      <c r="Y12" s="75"/>
      <c r="Z12" s="76"/>
    </row>
    <row r="13" spans="1:26" s="77" customFormat="1" x14ac:dyDescent="0.35">
      <c r="A13" s="69"/>
      <c r="B13" s="70"/>
      <c r="C13" s="70"/>
      <c r="D13" s="71"/>
      <c r="E13" s="72"/>
      <c r="F13" s="73"/>
      <c r="G13" s="74"/>
      <c r="H13" s="75"/>
      <c r="I13" s="73"/>
      <c r="J13" s="74"/>
      <c r="K13" s="74"/>
      <c r="L13" s="74"/>
      <c r="M13" s="74"/>
      <c r="N13" s="74"/>
      <c r="O13" s="74"/>
      <c r="P13" s="74"/>
      <c r="Q13" s="74"/>
      <c r="R13" s="74"/>
      <c r="S13" s="74"/>
      <c r="T13" s="74"/>
      <c r="U13" s="74"/>
      <c r="V13" s="74"/>
      <c r="W13" s="74"/>
      <c r="X13" s="74"/>
      <c r="Y13" s="75"/>
      <c r="Z13" s="76"/>
    </row>
    <row r="14" spans="1:26" s="77" customFormat="1" x14ac:dyDescent="0.35">
      <c r="A14" s="69"/>
      <c r="B14" s="70"/>
      <c r="C14" s="70"/>
      <c r="D14" s="71"/>
      <c r="E14" s="72"/>
      <c r="F14" s="73"/>
      <c r="G14" s="74"/>
      <c r="H14" s="75"/>
      <c r="I14" s="73"/>
      <c r="J14" s="74"/>
      <c r="K14" s="74"/>
      <c r="L14" s="74"/>
      <c r="M14" s="74"/>
      <c r="N14" s="74"/>
      <c r="O14" s="74"/>
      <c r="P14" s="74"/>
      <c r="Q14" s="74"/>
      <c r="R14" s="74"/>
      <c r="S14" s="74"/>
      <c r="T14" s="74"/>
      <c r="U14" s="74"/>
      <c r="V14" s="74"/>
      <c r="W14" s="74"/>
      <c r="X14" s="74"/>
      <c r="Y14" s="75"/>
      <c r="Z14" s="76"/>
    </row>
    <row r="15" spans="1:26" s="77" customFormat="1" x14ac:dyDescent="0.35">
      <c r="A15" s="69"/>
      <c r="B15" s="70"/>
      <c r="C15" s="70"/>
      <c r="D15" s="71"/>
      <c r="E15" s="72"/>
      <c r="F15" s="73"/>
      <c r="G15" s="74"/>
      <c r="H15" s="75"/>
      <c r="I15" s="73"/>
      <c r="J15" s="74"/>
      <c r="K15" s="74"/>
      <c r="L15" s="74"/>
      <c r="M15" s="74"/>
      <c r="N15" s="74"/>
      <c r="O15" s="74"/>
      <c r="P15" s="74"/>
      <c r="Q15" s="74"/>
      <c r="R15" s="74"/>
      <c r="S15" s="74"/>
      <c r="T15" s="74"/>
      <c r="U15" s="74"/>
      <c r="V15" s="74"/>
      <c r="W15" s="74"/>
      <c r="X15" s="74"/>
      <c r="Y15" s="75"/>
      <c r="Z15" s="76"/>
    </row>
    <row r="16" spans="1:26" s="77" customFormat="1" x14ac:dyDescent="0.35">
      <c r="A16" s="69"/>
      <c r="B16" s="70"/>
      <c r="C16" s="70"/>
      <c r="D16" s="71"/>
      <c r="E16" s="72"/>
      <c r="F16" s="73"/>
      <c r="G16" s="74"/>
      <c r="H16" s="75"/>
      <c r="I16" s="73"/>
      <c r="J16" s="74"/>
      <c r="K16" s="74"/>
      <c r="L16" s="74"/>
      <c r="M16" s="74"/>
      <c r="N16" s="74"/>
      <c r="O16" s="74"/>
      <c r="P16" s="74"/>
      <c r="Q16" s="74"/>
      <c r="R16" s="74"/>
      <c r="S16" s="74"/>
      <c r="T16" s="74"/>
      <c r="U16" s="74"/>
      <c r="V16" s="74"/>
      <c r="W16" s="74"/>
      <c r="X16" s="74"/>
      <c r="Y16" s="75"/>
      <c r="Z16" s="76"/>
    </row>
    <row r="17" spans="1:26" s="77" customFormat="1" x14ac:dyDescent="0.35">
      <c r="A17" s="69"/>
      <c r="B17" s="70"/>
      <c r="C17" s="70"/>
      <c r="D17" s="71"/>
      <c r="E17" s="72"/>
      <c r="F17" s="73"/>
      <c r="G17" s="74"/>
      <c r="H17" s="75"/>
      <c r="I17" s="73"/>
      <c r="J17" s="74"/>
      <c r="K17" s="74"/>
      <c r="L17" s="74"/>
      <c r="M17" s="74"/>
      <c r="N17" s="74"/>
      <c r="O17" s="74"/>
      <c r="P17" s="74"/>
      <c r="Q17" s="74"/>
      <c r="R17" s="74"/>
      <c r="S17" s="74"/>
      <c r="T17" s="74"/>
      <c r="U17" s="74"/>
      <c r="V17" s="74"/>
      <c r="W17" s="74"/>
      <c r="X17" s="74"/>
      <c r="Y17" s="75"/>
      <c r="Z17" s="76"/>
    </row>
    <row r="18" spans="1:26" s="77" customFormat="1" x14ac:dyDescent="0.35">
      <c r="A18" s="69"/>
      <c r="B18" s="70"/>
      <c r="C18" s="70"/>
      <c r="D18" s="71"/>
      <c r="E18" s="72"/>
      <c r="F18" s="73"/>
      <c r="G18" s="74"/>
      <c r="H18" s="75"/>
      <c r="I18" s="73"/>
      <c r="J18" s="74"/>
      <c r="K18" s="74"/>
      <c r="L18" s="74"/>
      <c r="M18" s="74"/>
      <c r="N18" s="74"/>
      <c r="O18" s="74"/>
      <c r="P18" s="74"/>
      <c r="Q18" s="74"/>
      <c r="R18" s="74"/>
      <c r="S18" s="74"/>
      <c r="T18" s="74"/>
      <c r="U18" s="74"/>
      <c r="V18" s="74"/>
      <c r="W18" s="74"/>
      <c r="X18" s="74"/>
      <c r="Y18" s="75"/>
      <c r="Z18" s="76"/>
    </row>
    <row r="19" spans="1:26" s="77" customFormat="1" x14ac:dyDescent="0.35">
      <c r="A19" s="69"/>
      <c r="B19" s="70"/>
      <c r="C19" s="70"/>
      <c r="D19" s="71"/>
      <c r="E19" s="72"/>
      <c r="F19" s="73"/>
      <c r="G19" s="74"/>
      <c r="H19" s="75"/>
      <c r="I19" s="73"/>
      <c r="J19" s="74"/>
      <c r="K19" s="74"/>
      <c r="L19" s="74"/>
      <c r="M19" s="74"/>
      <c r="N19" s="74"/>
      <c r="O19" s="74"/>
      <c r="P19" s="74"/>
      <c r="Q19" s="74"/>
      <c r="R19" s="74"/>
      <c r="S19" s="74"/>
      <c r="T19" s="74"/>
      <c r="U19" s="74"/>
      <c r="V19" s="74"/>
      <c r="W19" s="74"/>
      <c r="X19" s="74"/>
      <c r="Y19" s="75"/>
      <c r="Z19" s="76"/>
    </row>
    <row r="20" spans="1:26" s="77" customFormat="1" x14ac:dyDescent="0.35">
      <c r="A20" s="69"/>
      <c r="B20" s="70"/>
      <c r="C20" s="70"/>
      <c r="D20" s="71"/>
      <c r="E20" s="72"/>
      <c r="F20" s="73"/>
      <c r="G20" s="74"/>
      <c r="H20" s="75"/>
      <c r="I20" s="73"/>
      <c r="J20" s="74"/>
      <c r="K20" s="74"/>
      <c r="L20" s="74"/>
      <c r="M20" s="74"/>
      <c r="N20" s="74"/>
      <c r="O20" s="74"/>
      <c r="P20" s="74"/>
      <c r="Q20" s="74"/>
      <c r="R20" s="74"/>
      <c r="S20" s="74"/>
      <c r="T20" s="74"/>
      <c r="U20" s="74"/>
      <c r="V20" s="74"/>
      <c r="W20" s="74"/>
      <c r="X20" s="74"/>
      <c r="Y20" s="75"/>
      <c r="Z20" s="76"/>
    </row>
    <row r="21" spans="1:26" s="77" customFormat="1" x14ac:dyDescent="0.35">
      <c r="A21" s="69"/>
      <c r="B21" s="70"/>
      <c r="C21" s="70"/>
      <c r="D21" s="71"/>
      <c r="E21" s="72"/>
      <c r="F21" s="73"/>
      <c r="G21" s="74"/>
      <c r="H21" s="75"/>
      <c r="I21" s="73"/>
      <c r="J21" s="74"/>
      <c r="K21" s="74"/>
      <c r="L21" s="74"/>
      <c r="M21" s="74"/>
      <c r="N21" s="74"/>
      <c r="O21" s="74"/>
      <c r="P21" s="74"/>
      <c r="Q21" s="74"/>
      <c r="R21" s="74"/>
      <c r="S21" s="74"/>
      <c r="T21" s="74"/>
      <c r="U21" s="74"/>
      <c r="V21" s="74"/>
      <c r="W21" s="74"/>
      <c r="X21" s="74"/>
      <c r="Y21" s="75"/>
      <c r="Z21" s="76"/>
    </row>
    <row r="22" spans="1:26" s="77" customFormat="1" x14ac:dyDescent="0.35">
      <c r="A22" s="69"/>
      <c r="B22" s="70"/>
      <c r="C22" s="70"/>
      <c r="D22" s="71"/>
      <c r="E22" s="72"/>
      <c r="F22" s="73"/>
      <c r="G22" s="74"/>
      <c r="H22" s="75"/>
      <c r="I22" s="73"/>
      <c r="J22" s="74"/>
      <c r="K22" s="74"/>
      <c r="L22" s="74"/>
      <c r="M22" s="74"/>
      <c r="N22" s="74"/>
      <c r="O22" s="74"/>
      <c r="P22" s="74"/>
      <c r="Q22" s="74"/>
      <c r="R22" s="74"/>
      <c r="S22" s="74"/>
      <c r="T22" s="74"/>
      <c r="U22" s="74"/>
      <c r="V22" s="74"/>
      <c r="W22" s="74"/>
      <c r="X22" s="74"/>
      <c r="Y22" s="75"/>
      <c r="Z22" s="76"/>
    </row>
    <row r="23" spans="1:26" s="77" customFormat="1" x14ac:dyDescent="0.35">
      <c r="A23" s="69"/>
      <c r="B23" s="70"/>
      <c r="C23" s="70"/>
      <c r="D23" s="71"/>
      <c r="E23" s="72"/>
      <c r="F23" s="73"/>
      <c r="G23" s="74"/>
      <c r="H23" s="75"/>
      <c r="I23" s="73"/>
      <c r="J23" s="74"/>
      <c r="K23" s="74"/>
      <c r="L23" s="74"/>
      <c r="M23" s="74"/>
      <c r="N23" s="74"/>
      <c r="O23" s="74"/>
      <c r="P23" s="74"/>
      <c r="Q23" s="74"/>
      <c r="R23" s="74"/>
      <c r="S23" s="74"/>
      <c r="T23" s="74"/>
      <c r="U23" s="74"/>
      <c r="V23" s="74"/>
      <c r="W23" s="74"/>
      <c r="X23" s="74"/>
      <c r="Y23" s="75"/>
      <c r="Z23" s="76"/>
    </row>
    <row r="24" spans="1:26" s="77" customFormat="1" x14ac:dyDescent="0.35">
      <c r="A24" s="69"/>
      <c r="B24" s="70"/>
      <c r="C24" s="70"/>
      <c r="D24" s="71"/>
      <c r="E24" s="72"/>
      <c r="F24" s="73"/>
      <c r="G24" s="74"/>
      <c r="H24" s="75"/>
      <c r="I24" s="73"/>
      <c r="J24" s="74"/>
      <c r="K24" s="74"/>
      <c r="L24" s="74"/>
      <c r="M24" s="74"/>
      <c r="N24" s="74"/>
      <c r="O24" s="74"/>
      <c r="P24" s="74"/>
      <c r="Q24" s="74"/>
      <c r="R24" s="74"/>
      <c r="S24" s="74"/>
      <c r="T24" s="74"/>
      <c r="U24" s="74"/>
      <c r="V24" s="74"/>
      <c r="W24" s="74"/>
      <c r="X24" s="74"/>
      <c r="Y24" s="75"/>
      <c r="Z24" s="76"/>
    </row>
    <row r="25" spans="1:26" s="77" customFormat="1" x14ac:dyDescent="0.35">
      <c r="A25" s="69"/>
      <c r="B25" s="70"/>
      <c r="C25" s="70"/>
      <c r="D25" s="71"/>
      <c r="E25" s="72"/>
      <c r="F25" s="73"/>
      <c r="G25" s="74"/>
      <c r="H25" s="75"/>
      <c r="I25" s="73"/>
      <c r="J25" s="74"/>
      <c r="K25" s="74"/>
      <c r="L25" s="74"/>
      <c r="M25" s="74"/>
      <c r="N25" s="74"/>
      <c r="O25" s="74"/>
      <c r="P25" s="74"/>
      <c r="Q25" s="74"/>
      <c r="R25" s="74"/>
      <c r="S25" s="74"/>
      <c r="T25" s="74"/>
      <c r="U25" s="74"/>
      <c r="V25" s="74"/>
      <c r="W25" s="74"/>
      <c r="X25" s="74"/>
      <c r="Y25" s="75"/>
      <c r="Z25" s="76"/>
    </row>
    <row r="26" spans="1:26" s="77" customFormat="1" x14ac:dyDescent="0.35">
      <c r="A26" s="69"/>
      <c r="B26" s="70"/>
      <c r="C26" s="70"/>
      <c r="D26" s="71"/>
      <c r="E26" s="72"/>
      <c r="F26" s="73"/>
      <c r="G26" s="74"/>
      <c r="H26" s="75"/>
      <c r="I26" s="73"/>
      <c r="J26" s="74"/>
      <c r="K26" s="74"/>
      <c r="L26" s="74"/>
      <c r="M26" s="74"/>
      <c r="N26" s="74"/>
      <c r="O26" s="74"/>
      <c r="P26" s="74"/>
      <c r="Q26" s="74"/>
      <c r="R26" s="74"/>
      <c r="S26" s="74"/>
      <c r="T26" s="74"/>
      <c r="U26" s="74"/>
      <c r="V26" s="74"/>
      <c r="W26" s="74"/>
      <c r="X26" s="74"/>
      <c r="Y26" s="75"/>
      <c r="Z26" s="76"/>
    </row>
    <row r="27" spans="1:26" s="77" customFormat="1" x14ac:dyDescent="0.35">
      <c r="A27" s="69"/>
      <c r="B27" s="70"/>
      <c r="C27" s="70"/>
      <c r="D27" s="71"/>
      <c r="E27" s="72"/>
      <c r="F27" s="73"/>
      <c r="G27" s="74"/>
      <c r="H27" s="75"/>
      <c r="I27" s="73"/>
      <c r="J27" s="74"/>
      <c r="K27" s="74"/>
      <c r="L27" s="74"/>
      <c r="M27" s="74"/>
      <c r="N27" s="74"/>
      <c r="O27" s="74"/>
      <c r="P27" s="74"/>
      <c r="Q27" s="74"/>
      <c r="R27" s="74"/>
      <c r="S27" s="74"/>
      <c r="T27" s="74"/>
      <c r="U27" s="74"/>
      <c r="V27" s="74"/>
      <c r="W27" s="74"/>
      <c r="X27" s="74"/>
      <c r="Y27" s="75"/>
      <c r="Z27" s="76"/>
    </row>
    <row r="28" spans="1:26" s="77" customFormat="1" x14ac:dyDescent="0.35">
      <c r="A28" s="69"/>
      <c r="B28" s="70"/>
      <c r="C28" s="70"/>
      <c r="D28" s="71"/>
      <c r="E28" s="72"/>
      <c r="F28" s="73"/>
      <c r="G28" s="74"/>
      <c r="H28" s="75"/>
      <c r="I28" s="73"/>
      <c r="J28" s="74"/>
      <c r="K28" s="74"/>
      <c r="L28" s="74"/>
      <c r="M28" s="74"/>
      <c r="N28" s="74"/>
      <c r="O28" s="74"/>
      <c r="P28" s="74"/>
      <c r="Q28" s="74"/>
      <c r="R28" s="74"/>
      <c r="S28" s="74"/>
      <c r="T28" s="74"/>
      <c r="U28" s="74"/>
      <c r="V28" s="74"/>
      <c r="W28" s="74"/>
      <c r="X28" s="74"/>
      <c r="Y28" s="75"/>
      <c r="Z28" s="76"/>
    </row>
    <row r="29" spans="1:26" s="77" customFormat="1" x14ac:dyDescent="0.35">
      <c r="A29" s="69"/>
      <c r="B29" s="70"/>
      <c r="C29" s="70"/>
      <c r="D29" s="71"/>
      <c r="E29" s="72"/>
      <c r="F29" s="73"/>
      <c r="G29" s="74"/>
      <c r="H29" s="75"/>
      <c r="I29" s="73"/>
      <c r="J29" s="74"/>
      <c r="K29" s="74"/>
      <c r="L29" s="74"/>
      <c r="M29" s="74"/>
      <c r="N29" s="74"/>
      <c r="O29" s="74"/>
      <c r="P29" s="74"/>
      <c r="Q29" s="74"/>
      <c r="R29" s="74"/>
      <c r="S29" s="74"/>
      <c r="T29" s="74"/>
      <c r="U29" s="74"/>
      <c r="V29" s="74"/>
      <c r="W29" s="74"/>
      <c r="X29" s="74"/>
      <c r="Y29" s="75"/>
      <c r="Z29" s="76"/>
    </row>
    <row r="30" spans="1:26" s="77" customFormat="1" x14ac:dyDescent="0.35">
      <c r="A30" s="69"/>
      <c r="B30" s="70"/>
      <c r="C30" s="70"/>
      <c r="D30" s="71"/>
      <c r="E30" s="72"/>
      <c r="F30" s="73"/>
      <c r="G30" s="74"/>
      <c r="H30" s="75"/>
      <c r="I30" s="73"/>
      <c r="J30" s="74"/>
      <c r="K30" s="74"/>
      <c r="L30" s="74"/>
      <c r="M30" s="74"/>
      <c r="N30" s="74"/>
      <c r="O30" s="74"/>
      <c r="P30" s="74"/>
      <c r="Q30" s="74"/>
      <c r="R30" s="74"/>
      <c r="S30" s="74"/>
      <c r="T30" s="74"/>
      <c r="U30" s="74"/>
      <c r="V30" s="74"/>
      <c r="W30" s="74"/>
      <c r="X30" s="74"/>
      <c r="Y30" s="75"/>
      <c r="Z30" s="76"/>
    </row>
    <row r="31" spans="1:26" s="77" customFormat="1" x14ac:dyDescent="0.35">
      <c r="A31" s="69"/>
      <c r="B31" s="70"/>
      <c r="C31" s="70"/>
      <c r="D31" s="71"/>
      <c r="E31" s="72"/>
      <c r="F31" s="73"/>
      <c r="G31" s="74"/>
      <c r="H31" s="75"/>
      <c r="I31" s="73"/>
      <c r="J31" s="74"/>
      <c r="K31" s="74"/>
      <c r="L31" s="74"/>
      <c r="M31" s="74"/>
      <c r="N31" s="74"/>
      <c r="O31" s="74"/>
      <c r="P31" s="74"/>
      <c r="Q31" s="74"/>
      <c r="R31" s="74"/>
      <c r="S31" s="74"/>
      <c r="T31" s="74"/>
      <c r="U31" s="74"/>
      <c r="V31" s="74"/>
      <c r="W31" s="74"/>
      <c r="X31" s="74"/>
      <c r="Y31" s="75"/>
      <c r="Z31" s="76"/>
    </row>
    <row r="32" spans="1:26" s="77" customFormat="1" x14ac:dyDescent="0.35">
      <c r="A32" s="78"/>
      <c r="B32" s="79"/>
      <c r="C32" s="79"/>
      <c r="D32" s="80"/>
      <c r="E32" s="81"/>
      <c r="F32" s="73"/>
      <c r="G32" s="74"/>
      <c r="H32" s="75"/>
      <c r="I32" s="73"/>
      <c r="J32" s="74"/>
      <c r="K32" s="74"/>
      <c r="L32" s="74"/>
      <c r="M32" s="74"/>
      <c r="N32" s="74"/>
      <c r="O32" s="74"/>
      <c r="P32" s="74"/>
      <c r="Q32" s="74"/>
      <c r="R32" s="74"/>
      <c r="S32" s="74"/>
      <c r="T32" s="74"/>
      <c r="U32" s="74"/>
      <c r="V32" s="74"/>
      <c r="W32" s="74"/>
      <c r="X32" s="74"/>
      <c r="Y32" s="75"/>
      <c r="Z32" s="82"/>
    </row>
    <row r="33" spans="1:26" s="77" customFormat="1" x14ac:dyDescent="0.35">
      <c r="A33" s="78"/>
      <c r="B33" s="79"/>
      <c r="C33" s="79"/>
      <c r="D33" s="80"/>
      <c r="E33" s="81"/>
      <c r="F33" s="73"/>
      <c r="G33" s="74"/>
      <c r="H33" s="75"/>
      <c r="I33" s="73"/>
      <c r="J33" s="74"/>
      <c r="K33" s="74"/>
      <c r="L33" s="74"/>
      <c r="M33" s="74"/>
      <c r="N33" s="74"/>
      <c r="O33" s="74"/>
      <c r="P33" s="74"/>
      <c r="Q33" s="74"/>
      <c r="R33" s="74"/>
      <c r="S33" s="74"/>
      <c r="T33" s="74"/>
      <c r="U33" s="74"/>
      <c r="V33" s="74"/>
      <c r="W33" s="74"/>
      <c r="X33" s="74"/>
      <c r="Y33" s="75"/>
      <c r="Z33" s="82"/>
    </row>
    <row r="34" spans="1:26" s="77" customFormat="1" x14ac:dyDescent="0.35">
      <c r="A34" s="78"/>
      <c r="B34" s="79"/>
      <c r="C34" s="79"/>
      <c r="D34" s="80"/>
      <c r="E34" s="81"/>
      <c r="F34" s="73"/>
      <c r="G34" s="74"/>
      <c r="H34" s="75"/>
      <c r="I34" s="73"/>
      <c r="J34" s="74"/>
      <c r="K34" s="74"/>
      <c r="L34" s="74"/>
      <c r="M34" s="74"/>
      <c r="N34" s="74"/>
      <c r="O34" s="74"/>
      <c r="P34" s="74"/>
      <c r="Q34" s="74"/>
      <c r="R34" s="74"/>
      <c r="S34" s="74"/>
      <c r="T34" s="74"/>
      <c r="U34" s="74"/>
      <c r="V34" s="74"/>
      <c r="W34" s="74"/>
      <c r="X34" s="74"/>
      <c r="Y34" s="75"/>
      <c r="Z34" s="82"/>
    </row>
    <row r="35" spans="1:26" s="77" customFormat="1" x14ac:dyDescent="0.35">
      <c r="A35" s="78"/>
      <c r="B35" s="79"/>
      <c r="C35" s="79"/>
      <c r="D35" s="80"/>
      <c r="E35" s="81"/>
      <c r="F35" s="73"/>
      <c r="G35" s="74"/>
      <c r="H35" s="75"/>
      <c r="I35" s="73"/>
      <c r="J35" s="74"/>
      <c r="K35" s="74"/>
      <c r="L35" s="74"/>
      <c r="M35" s="74"/>
      <c r="N35" s="74"/>
      <c r="O35" s="74"/>
      <c r="P35" s="74"/>
      <c r="Q35" s="74"/>
      <c r="R35" s="74"/>
      <c r="S35" s="74"/>
      <c r="T35" s="74"/>
      <c r="U35" s="74"/>
      <c r="V35" s="74"/>
      <c r="W35" s="74"/>
      <c r="X35" s="74"/>
      <c r="Y35" s="75"/>
      <c r="Z35" s="82"/>
    </row>
    <row r="36" spans="1:26" s="77" customFormat="1" x14ac:dyDescent="0.35">
      <c r="A36" s="78"/>
      <c r="B36" s="79"/>
      <c r="C36" s="79"/>
      <c r="D36" s="80"/>
      <c r="E36" s="81"/>
      <c r="F36" s="73"/>
      <c r="G36" s="74"/>
      <c r="H36" s="75"/>
      <c r="I36" s="73"/>
      <c r="J36" s="74"/>
      <c r="K36" s="74"/>
      <c r="L36" s="74"/>
      <c r="M36" s="74"/>
      <c r="N36" s="74"/>
      <c r="O36" s="74"/>
      <c r="P36" s="74"/>
      <c r="Q36" s="74"/>
      <c r="R36" s="74"/>
      <c r="S36" s="74"/>
      <c r="T36" s="74"/>
      <c r="U36" s="74"/>
      <c r="V36" s="74"/>
      <c r="W36" s="74"/>
      <c r="X36" s="74"/>
      <c r="Y36" s="75"/>
      <c r="Z36" s="82"/>
    </row>
    <row r="37" spans="1:26" s="77" customFormat="1" x14ac:dyDescent="0.35">
      <c r="A37" s="78"/>
      <c r="B37" s="79"/>
      <c r="C37" s="79"/>
      <c r="D37" s="80"/>
      <c r="E37" s="81"/>
      <c r="F37" s="73"/>
      <c r="G37" s="74"/>
      <c r="H37" s="75"/>
      <c r="I37" s="73"/>
      <c r="J37" s="74"/>
      <c r="K37" s="74"/>
      <c r="L37" s="74"/>
      <c r="M37" s="74"/>
      <c r="N37" s="74"/>
      <c r="O37" s="74"/>
      <c r="P37" s="74"/>
      <c r="Q37" s="74"/>
      <c r="R37" s="74"/>
      <c r="S37" s="74"/>
      <c r="T37" s="74"/>
      <c r="U37" s="74"/>
      <c r="V37" s="74"/>
      <c r="W37" s="74"/>
      <c r="X37" s="74"/>
      <c r="Y37" s="75"/>
      <c r="Z37" s="82"/>
    </row>
    <row r="38" spans="1:26" s="77" customFormat="1" x14ac:dyDescent="0.35">
      <c r="A38" s="78"/>
      <c r="B38" s="79"/>
      <c r="C38" s="79"/>
      <c r="D38" s="80"/>
      <c r="E38" s="81"/>
      <c r="F38" s="73"/>
      <c r="G38" s="74"/>
      <c r="H38" s="75"/>
      <c r="I38" s="73"/>
      <c r="J38" s="74"/>
      <c r="K38" s="74"/>
      <c r="L38" s="74"/>
      <c r="M38" s="74"/>
      <c r="N38" s="74"/>
      <c r="O38" s="74"/>
      <c r="P38" s="74"/>
      <c r="Q38" s="74"/>
      <c r="R38" s="74"/>
      <c r="S38" s="74"/>
      <c r="T38" s="74"/>
      <c r="U38" s="74"/>
      <c r="V38" s="74"/>
      <c r="W38" s="74"/>
      <c r="X38" s="74"/>
      <c r="Y38" s="75"/>
      <c r="Z38" s="82"/>
    </row>
    <row r="39" spans="1:26" s="77" customFormat="1" x14ac:dyDescent="0.35">
      <c r="A39" s="78"/>
      <c r="B39" s="79"/>
      <c r="C39" s="79"/>
      <c r="D39" s="80"/>
      <c r="E39" s="81"/>
      <c r="F39" s="73"/>
      <c r="G39" s="74"/>
      <c r="H39" s="75"/>
      <c r="I39" s="73"/>
      <c r="J39" s="74"/>
      <c r="K39" s="74"/>
      <c r="L39" s="74"/>
      <c r="M39" s="74"/>
      <c r="N39" s="74"/>
      <c r="O39" s="74"/>
      <c r="P39" s="74"/>
      <c r="Q39" s="74"/>
      <c r="R39" s="74"/>
      <c r="S39" s="74"/>
      <c r="T39" s="74"/>
      <c r="U39" s="74"/>
      <c r="V39" s="74"/>
      <c r="W39" s="74"/>
      <c r="X39" s="74"/>
      <c r="Y39" s="75"/>
      <c r="Z39" s="82"/>
    </row>
    <row r="40" spans="1:26" s="77" customFormat="1" x14ac:dyDescent="0.35">
      <c r="A40" s="78"/>
      <c r="B40" s="79"/>
      <c r="C40" s="79"/>
      <c r="D40" s="80"/>
      <c r="E40" s="81"/>
      <c r="F40" s="73"/>
      <c r="G40" s="74"/>
      <c r="H40" s="75"/>
      <c r="I40" s="73"/>
      <c r="J40" s="74"/>
      <c r="K40" s="74"/>
      <c r="L40" s="74"/>
      <c r="M40" s="74"/>
      <c r="N40" s="74"/>
      <c r="O40" s="74"/>
      <c r="P40" s="74"/>
      <c r="Q40" s="74"/>
      <c r="R40" s="74"/>
      <c r="S40" s="74"/>
      <c r="T40" s="74"/>
      <c r="U40" s="74"/>
      <c r="V40" s="74"/>
      <c r="W40" s="74"/>
      <c r="X40" s="74"/>
      <c r="Y40" s="75"/>
      <c r="Z40" s="82"/>
    </row>
    <row r="41" spans="1:26" s="77" customFormat="1" x14ac:dyDescent="0.35">
      <c r="A41" s="78"/>
      <c r="B41" s="79"/>
      <c r="C41" s="79"/>
      <c r="D41" s="80"/>
      <c r="E41" s="81"/>
      <c r="F41" s="73"/>
      <c r="G41" s="74"/>
      <c r="H41" s="75"/>
      <c r="I41" s="73"/>
      <c r="J41" s="74"/>
      <c r="K41" s="74"/>
      <c r="L41" s="74"/>
      <c r="M41" s="74"/>
      <c r="N41" s="74"/>
      <c r="O41" s="74"/>
      <c r="P41" s="74"/>
      <c r="Q41" s="74"/>
      <c r="R41" s="74"/>
      <c r="S41" s="74"/>
      <c r="T41" s="74"/>
      <c r="U41" s="74"/>
      <c r="V41" s="74"/>
      <c r="W41" s="74"/>
      <c r="X41" s="74"/>
      <c r="Y41" s="75"/>
      <c r="Z41" s="82"/>
    </row>
    <row r="42" spans="1:26" s="77" customFormat="1" x14ac:dyDescent="0.35">
      <c r="A42" s="78"/>
      <c r="B42" s="79"/>
      <c r="C42" s="79"/>
      <c r="D42" s="80"/>
      <c r="E42" s="81"/>
      <c r="F42" s="73"/>
      <c r="G42" s="74"/>
      <c r="H42" s="75"/>
      <c r="I42" s="73"/>
      <c r="J42" s="74"/>
      <c r="K42" s="74"/>
      <c r="L42" s="74"/>
      <c r="M42" s="74"/>
      <c r="N42" s="74"/>
      <c r="O42" s="74"/>
      <c r="P42" s="74"/>
      <c r="Q42" s="74"/>
      <c r="R42" s="74"/>
      <c r="S42" s="74"/>
      <c r="T42" s="74"/>
      <c r="U42" s="74"/>
      <c r="V42" s="74"/>
      <c r="W42" s="74"/>
      <c r="X42" s="74"/>
      <c r="Y42" s="75"/>
      <c r="Z42" s="82"/>
    </row>
    <row r="43" spans="1:26" s="77" customFormat="1" x14ac:dyDescent="0.35">
      <c r="A43" s="78"/>
      <c r="B43" s="79"/>
      <c r="C43" s="79"/>
      <c r="D43" s="80"/>
      <c r="E43" s="81"/>
      <c r="F43" s="73"/>
      <c r="G43" s="74"/>
      <c r="H43" s="75"/>
      <c r="I43" s="73"/>
      <c r="J43" s="74"/>
      <c r="K43" s="74"/>
      <c r="L43" s="74"/>
      <c r="M43" s="74"/>
      <c r="N43" s="74"/>
      <c r="O43" s="74"/>
      <c r="P43" s="74"/>
      <c r="Q43" s="74"/>
      <c r="R43" s="74"/>
      <c r="S43" s="74"/>
      <c r="T43" s="74"/>
      <c r="U43" s="74"/>
      <c r="V43" s="74"/>
      <c r="W43" s="74"/>
      <c r="X43" s="74"/>
      <c r="Y43" s="75"/>
      <c r="Z43" s="82"/>
    </row>
    <row r="44" spans="1:26" s="77" customFormat="1" x14ac:dyDescent="0.35">
      <c r="A44" s="78"/>
      <c r="B44" s="79"/>
      <c r="C44" s="79"/>
      <c r="D44" s="80"/>
      <c r="E44" s="81"/>
      <c r="F44" s="73"/>
      <c r="G44" s="74"/>
      <c r="H44" s="75"/>
      <c r="I44" s="73"/>
      <c r="J44" s="74"/>
      <c r="K44" s="74"/>
      <c r="L44" s="74"/>
      <c r="M44" s="74"/>
      <c r="N44" s="74"/>
      <c r="O44" s="74"/>
      <c r="P44" s="74"/>
      <c r="Q44" s="74"/>
      <c r="R44" s="74"/>
      <c r="S44" s="74"/>
      <c r="T44" s="74"/>
      <c r="U44" s="74"/>
      <c r="V44" s="74"/>
      <c r="W44" s="74"/>
      <c r="X44" s="74"/>
      <c r="Y44" s="75"/>
      <c r="Z44" s="82"/>
    </row>
    <row r="45" spans="1:26" s="77" customFormat="1" x14ac:dyDescent="0.35">
      <c r="A45" s="78"/>
      <c r="B45" s="79"/>
      <c r="C45" s="79"/>
      <c r="D45" s="80"/>
      <c r="E45" s="81"/>
      <c r="F45" s="73"/>
      <c r="G45" s="74"/>
      <c r="H45" s="75"/>
      <c r="I45" s="73"/>
      <c r="J45" s="74"/>
      <c r="K45" s="74"/>
      <c r="L45" s="74"/>
      <c r="M45" s="74"/>
      <c r="N45" s="74"/>
      <c r="O45" s="74"/>
      <c r="P45" s="74"/>
      <c r="Q45" s="74"/>
      <c r="R45" s="74"/>
      <c r="S45" s="74"/>
      <c r="T45" s="74"/>
      <c r="U45" s="74"/>
      <c r="V45" s="74"/>
      <c r="W45" s="74"/>
      <c r="X45" s="74"/>
      <c r="Y45" s="75"/>
      <c r="Z45" s="82"/>
    </row>
    <row r="46" spans="1:26" s="77" customFormat="1" x14ac:dyDescent="0.35">
      <c r="A46" s="78"/>
      <c r="B46" s="79"/>
      <c r="C46" s="79"/>
      <c r="D46" s="80"/>
      <c r="E46" s="81"/>
      <c r="F46" s="73"/>
      <c r="G46" s="74"/>
      <c r="H46" s="75"/>
      <c r="I46" s="73"/>
      <c r="J46" s="74"/>
      <c r="K46" s="74"/>
      <c r="L46" s="74"/>
      <c r="M46" s="74"/>
      <c r="N46" s="74"/>
      <c r="O46" s="74"/>
      <c r="P46" s="74"/>
      <c r="Q46" s="74"/>
      <c r="R46" s="74"/>
      <c r="S46" s="74"/>
      <c r="T46" s="74"/>
      <c r="U46" s="74"/>
      <c r="V46" s="74"/>
      <c r="W46" s="74"/>
      <c r="X46" s="74"/>
      <c r="Y46" s="75"/>
      <c r="Z46" s="82"/>
    </row>
    <row r="47" spans="1:26" s="77" customFormat="1" x14ac:dyDescent="0.35">
      <c r="A47" s="78"/>
      <c r="B47" s="79"/>
      <c r="C47" s="79"/>
      <c r="D47" s="80"/>
      <c r="E47" s="81"/>
      <c r="F47" s="73"/>
      <c r="G47" s="74"/>
      <c r="H47" s="75"/>
      <c r="I47" s="73"/>
      <c r="J47" s="74"/>
      <c r="K47" s="74"/>
      <c r="L47" s="74"/>
      <c r="M47" s="74"/>
      <c r="N47" s="74"/>
      <c r="O47" s="74"/>
      <c r="P47" s="74"/>
      <c r="Q47" s="74"/>
      <c r="R47" s="74"/>
      <c r="S47" s="74"/>
      <c r="T47" s="74"/>
      <c r="U47" s="74"/>
      <c r="V47" s="74"/>
      <c r="W47" s="74"/>
      <c r="X47" s="74"/>
      <c r="Y47" s="75"/>
      <c r="Z47" s="82"/>
    </row>
    <row r="48" spans="1:26" s="77" customFormat="1" x14ac:dyDescent="0.35">
      <c r="A48" s="78"/>
      <c r="B48" s="79"/>
      <c r="C48" s="79"/>
      <c r="D48" s="80"/>
      <c r="E48" s="81"/>
      <c r="F48" s="73"/>
      <c r="G48" s="74"/>
      <c r="H48" s="75"/>
      <c r="I48" s="73"/>
      <c r="J48" s="74"/>
      <c r="K48" s="74"/>
      <c r="L48" s="74"/>
      <c r="M48" s="74"/>
      <c r="N48" s="74"/>
      <c r="O48" s="74"/>
      <c r="P48" s="74"/>
      <c r="Q48" s="74"/>
      <c r="R48" s="74"/>
      <c r="S48" s="74"/>
      <c r="T48" s="74"/>
      <c r="U48" s="74"/>
      <c r="V48" s="74"/>
      <c r="W48" s="74"/>
      <c r="X48" s="74"/>
      <c r="Y48" s="75"/>
      <c r="Z48" s="82"/>
    </row>
    <row r="49" spans="1:26" s="77" customFormat="1" x14ac:dyDescent="0.35">
      <c r="A49" s="78"/>
      <c r="B49" s="79"/>
      <c r="C49" s="79"/>
      <c r="D49" s="80"/>
      <c r="E49" s="81"/>
      <c r="F49" s="73"/>
      <c r="G49" s="74"/>
      <c r="H49" s="75"/>
      <c r="I49" s="73"/>
      <c r="J49" s="74"/>
      <c r="K49" s="74"/>
      <c r="L49" s="74"/>
      <c r="M49" s="74"/>
      <c r="N49" s="74"/>
      <c r="O49" s="74"/>
      <c r="P49" s="74"/>
      <c r="Q49" s="74"/>
      <c r="R49" s="74"/>
      <c r="S49" s="74"/>
      <c r="T49" s="74"/>
      <c r="U49" s="74"/>
      <c r="V49" s="74"/>
      <c r="W49" s="74"/>
      <c r="X49" s="74"/>
      <c r="Y49" s="75"/>
      <c r="Z49" s="82"/>
    </row>
    <row r="50" spans="1:26" s="77" customFormat="1" x14ac:dyDescent="0.35">
      <c r="A50" s="78"/>
      <c r="B50" s="79"/>
      <c r="C50" s="79"/>
      <c r="D50" s="80"/>
      <c r="E50" s="81"/>
      <c r="F50" s="73"/>
      <c r="G50" s="74"/>
      <c r="H50" s="75"/>
      <c r="I50" s="73"/>
      <c r="J50" s="74"/>
      <c r="K50" s="74"/>
      <c r="L50" s="74"/>
      <c r="M50" s="74"/>
      <c r="N50" s="74"/>
      <c r="O50" s="74"/>
      <c r="P50" s="74"/>
      <c r="Q50" s="74"/>
      <c r="R50" s="74"/>
      <c r="S50" s="74"/>
      <c r="T50" s="74"/>
      <c r="U50" s="74"/>
      <c r="V50" s="74"/>
      <c r="W50" s="74"/>
      <c r="X50" s="74"/>
      <c r="Y50" s="75"/>
      <c r="Z50" s="82"/>
    </row>
    <row r="51" spans="1:26" s="77" customFormat="1" x14ac:dyDescent="0.35">
      <c r="A51" s="78"/>
      <c r="B51" s="79"/>
      <c r="C51" s="79"/>
      <c r="D51" s="80"/>
      <c r="E51" s="81"/>
      <c r="F51" s="73"/>
      <c r="G51" s="74"/>
      <c r="H51" s="75"/>
      <c r="I51" s="73"/>
      <c r="J51" s="74"/>
      <c r="K51" s="74"/>
      <c r="L51" s="74"/>
      <c r="M51" s="74"/>
      <c r="N51" s="74"/>
      <c r="O51" s="74"/>
      <c r="P51" s="74"/>
      <c r="Q51" s="74"/>
      <c r="R51" s="74"/>
      <c r="S51" s="74"/>
      <c r="T51" s="74"/>
      <c r="U51" s="74"/>
      <c r="V51" s="74"/>
      <c r="W51" s="74"/>
      <c r="X51" s="74"/>
      <c r="Y51" s="75"/>
      <c r="Z51" s="82"/>
    </row>
    <row r="52" spans="1:26" s="77" customFormat="1" x14ac:dyDescent="0.35">
      <c r="A52" s="78"/>
      <c r="B52" s="79"/>
      <c r="C52" s="79"/>
      <c r="D52" s="80"/>
      <c r="E52" s="81"/>
      <c r="F52" s="73"/>
      <c r="G52" s="74"/>
      <c r="H52" s="75"/>
      <c r="I52" s="73"/>
      <c r="J52" s="74"/>
      <c r="K52" s="74"/>
      <c r="L52" s="74"/>
      <c r="M52" s="74"/>
      <c r="N52" s="74"/>
      <c r="O52" s="74"/>
      <c r="P52" s="74"/>
      <c r="Q52" s="74"/>
      <c r="R52" s="74"/>
      <c r="S52" s="74"/>
      <c r="T52" s="74"/>
      <c r="U52" s="74"/>
      <c r="V52" s="74"/>
      <c r="W52" s="74"/>
      <c r="X52" s="74"/>
      <c r="Y52" s="75"/>
      <c r="Z52" s="82"/>
    </row>
    <row r="53" spans="1:26" s="77" customFormat="1" x14ac:dyDescent="0.35">
      <c r="A53" s="78"/>
      <c r="B53" s="79"/>
      <c r="C53" s="79"/>
      <c r="D53" s="80"/>
      <c r="E53" s="81"/>
      <c r="F53" s="73"/>
      <c r="G53" s="74"/>
      <c r="H53" s="75"/>
      <c r="I53" s="73"/>
      <c r="J53" s="74"/>
      <c r="K53" s="74"/>
      <c r="L53" s="74"/>
      <c r="M53" s="74"/>
      <c r="N53" s="74"/>
      <c r="O53" s="74"/>
      <c r="P53" s="74"/>
      <c r="Q53" s="74"/>
      <c r="R53" s="74"/>
      <c r="S53" s="74"/>
      <c r="T53" s="74"/>
      <c r="U53" s="74"/>
      <c r="V53" s="74"/>
      <c r="W53" s="74"/>
      <c r="X53" s="74"/>
      <c r="Y53" s="75"/>
      <c r="Z53" s="82"/>
    </row>
    <row r="54" spans="1:26" s="77" customFormat="1" x14ac:dyDescent="0.35">
      <c r="A54" s="78"/>
      <c r="B54" s="79"/>
      <c r="C54" s="79"/>
      <c r="D54" s="80"/>
      <c r="E54" s="81"/>
      <c r="F54" s="73"/>
      <c r="G54" s="74"/>
      <c r="H54" s="75"/>
      <c r="I54" s="73"/>
      <c r="J54" s="74"/>
      <c r="K54" s="74"/>
      <c r="L54" s="74"/>
      <c r="M54" s="74"/>
      <c r="N54" s="74"/>
      <c r="O54" s="74"/>
      <c r="P54" s="74"/>
      <c r="Q54" s="74"/>
      <c r="R54" s="74"/>
      <c r="S54" s="74"/>
      <c r="T54" s="74"/>
      <c r="U54" s="74"/>
      <c r="V54" s="74"/>
      <c r="W54" s="74"/>
      <c r="X54" s="74"/>
      <c r="Y54" s="75"/>
      <c r="Z54" s="82"/>
    </row>
    <row r="55" spans="1:26" s="77" customFormat="1" x14ac:dyDescent="0.35">
      <c r="A55" s="78"/>
      <c r="B55" s="79"/>
      <c r="C55" s="79"/>
      <c r="D55" s="80"/>
      <c r="E55" s="81"/>
      <c r="F55" s="73"/>
      <c r="G55" s="74"/>
      <c r="H55" s="75"/>
      <c r="I55" s="73"/>
      <c r="J55" s="74"/>
      <c r="K55" s="74"/>
      <c r="L55" s="74"/>
      <c r="M55" s="74"/>
      <c r="N55" s="74"/>
      <c r="O55" s="74"/>
      <c r="P55" s="74"/>
      <c r="Q55" s="74"/>
      <c r="R55" s="74"/>
      <c r="S55" s="74"/>
      <c r="T55" s="74"/>
      <c r="U55" s="74"/>
      <c r="V55" s="74"/>
      <c r="W55" s="74"/>
      <c r="X55" s="74"/>
      <c r="Y55" s="75"/>
      <c r="Z55" s="82"/>
    </row>
    <row r="56" spans="1:26" s="77" customFormat="1" x14ac:dyDescent="0.35">
      <c r="A56" s="78"/>
      <c r="B56" s="79"/>
      <c r="C56" s="79"/>
      <c r="D56" s="80"/>
      <c r="E56" s="81"/>
      <c r="F56" s="73"/>
      <c r="G56" s="74"/>
      <c r="H56" s="75"/>
      <c r="I56" s="73"/>
      <c r="J56" s="74"/>
      <c r="K56" s="74"/>
      <c r="L56" s="74"/>
      <c r="M56" s="74"/>
      <c r="N56" s="74"/>
      <c r="O56" s="74"/>
      <c r="P56" s="74"/>
      <c r="Q56" s="74"/>
      <c r="R56" s="74"/>
      <c r="S56" s="74"/>
      <c r="T56" s="74"/>
      <c r="U56" s="74"/>
      <c r="V56" s="74"/>
      <c r="W56" s="74"/>
      <c r="X56" s="74"/>
      <c r="Y56" s="75"/>
      <c r="Z56" s="82"/>
    </row>
    <row r="57" spans="1:26" s="77" customFormat="1" x14ac:dyDescent="0.35">
      <c r="A57" s="78"/>
      <c r="B57" s="79"/>
      <c r="C57" s="79"/>
      <c r="D57" s="80"/>
      <c r="E57" s="81"/>
      <c r="F57" s="73"/>
      <c r="G57" s="74"/>
      <c r="H57" s="75"/>
      <c r="I57" s="73"/>
      <c r="J57" s="74"/>
      <c r="K57" s="74"/>
      <c r="L57" s="74"/>
      <c r="M57" s="74"/>
      <c r="N57" s="74"/>
      <c r="O57" s="74"/>
      <c r="P57" s="74"/>
      <c r="Q57" s="74"/>
      <c r="R57" s="74"/>
      <c r="S57" s="74"/>
      <c r="T57" s="74"/>
      <c r="U57" s="74"/>
      <c r="V57" s="74"/>
      <c r="W57" s="74"/>
      <c r="X57" s="74"/>
      <c r="Y57" s="75"/>
      <c r="Z57" s="82"/>
    </row>
    <row r="58" spans="1:26" s="77" customFormat="1" x14ac:dyDescent="0.35">
      <c r="A58" s="78"/>
      <c r="B58" s="79"/>
      <c r="C58" s="79"/>
      <c r="D58" s="80"/>
      <c r="E58" s="81"/>
      <c r="F58" s="73"/>
      <c r="G58" s="74"/>
      <c r="H58" s="75"/>
      <c r="I58" s="73"/>
      <c r="J58" s="74"/>
      <c r="K58" s="74"/>
      <c r="L58" s="74"/>
      <c r="M58" s="74"/>
      <c r="N58" s="74"/>
      <c r="O58" s="74"/>
      <c r="P58" s="74"/>
      <c r="Q58" s="74"/>
      <c r="R58" s="74"/>
      <c r="S58" s="74"/>
      <c r="T58" s="74"/>
      <c r="U58" s="74"/>
      <c r="V58" s="74"/>
      <c r="W58" s="74"/>
      <c r="X58" s="74"/>
      <c r="Y58" s="75"/>
      <c r="Z58" s="82"/>
    </row>
    <row r="59" spans="1:26" s="77" customFormat="1" x14ac:dyDescent="0.35">
      <c r="A59" s="78"/>
      <c r="B59" s="79"/>
      <c r="C59" s="79"/>
      <c r="D59" s="80"/>
      <c r="E59" s="81"/>
      <c r="F59" s="73"/>
      <c r="G59" s="74"/>
      <c r="H59" s="75"/>
      <c r="I59" s="73"/>
      <c r="J59" s="74"/>
      <c r="K59" s="74"/>
      <c r="L59" s="74"/>
      <c r="M59" s="74"/>
      <c r="N59" s="74"/>
      <c r="O59" s="74"/>
      <c r="P59" s="74"/>
      <c r="Q59" s="74"/>
      <c r="R59" s="74"/>
      <c r="S59" s="74"/>
      <c r="T59" s="74"/>
      <c r="U59" s="74"/>
      <c r="V59" s="74"/>
      <c r="W59" s="74"/>
      <c r="X59" s="74"/>
      <c r="Y59" s="75"/>
      <c r="Z59" s="82"/>
    </row>
    <row r="60" spans="1:26" s="77" customFormat="1" x14ac:dyDescent="0.35">
      <c r="A60" s="78"/>
      <c r="B60" s="79"/>
      <c r="C60" s="79"/>
      <c r="D60" s="80"/>
      <c r="E60" s="81"/>
      <c r="F60" s="73"/>
      <c r="G60" s="74"/>
      <c r="H60" s="75"/>
      <c r="I60" s="73"/>
      <c r="J60" s="74"/>
      <c r="K60" s="74"/>
      <c r="L60" s="74"/>
      <c r="M60" s="74"/>
      <c r="N60" s="74"/>
      <c r="O60" s="74"/>
      <c r="P60" s="74"/>
      <c r="Q60" s="74"/>
      <c r="R60" s="74"/>
      <c r="S60" s="74"/>
      <c r="T60" s="74"/>
      <c r="U60" s="74"/>
      <c r="V60" s="74"/>
      <c r="W60" s="74"/>
      <c r="X60" s="74"/>
      <c r="Y60" s="75"/>
      <c r="Z60" s="82"/>
    </row>
    <row r="61" spans="1:26" s="77" customFormat="1" x14ac:dyDescent="0.35">
      <c r="A61" s="78"/>
      <c r="B61" s="79"/>
      <c r="C61" s="79"/>
      <c r="D61" s="80"/>
      <c r="E61" s="81"/>
      <c r="F61" s="73"/>
      <c r="G61" s="74"/>
      <c r="H61" s="75"/>
      <c r="I61" s="73"/>
      <c r="J61" s="74"/>
      <c r="K61" s="74"/>
      <c r="L61" s="74"/>
      <c r="M61" s="74"/>
      <c r="N61" s="74"/>
      <c r="O61" s="74"/>
      <c r="P61" s="74"/>
      <c r="Q61" s="74"/>
      <c r="R61" s="74"/>
      <c r="S61" s="74"/>
      <c r="T61" s="74"/>
      <c r="U61" s="74"/>
      <c r="V61" s="74"/>
      <c r="W61" s="74"/>
      <c r="X61" s="74"/>
      <c r="Y61" s="75"/>
      <c r="Z61" s="82"/>
    </row>
    <row r="62" spans="1:26" s="77" customFormat="1" x14ac:dyDescent="0.35">
      <c r="A62" s="78"/>
      <c r="B62" s="79"/>
      <c r="C62" s="79"/>
      <c r="D62" s="80"/>
      <c r="E62" s="81"/>
      <c r="F62" s="73"/>
      <c r="G62" s="74"/>
      <c r="H62" s="75"/>
      <c r="I62" s="73"/>
      <c r="J62" s="74"/>
      <c r="K62" s="74"/>
      <c r="L62" s="74"/>
      <c r="M62" s="74"/>
      <c r="N62" s="74"/>
      <c r="O62" s="74"/>
      <c r="P62" s="74"/>
      <c r="Q62" s="74"/>
      <c r="R62" s="74"/>
      <c r="S62" s="74"/>
      <c r="T62" s="74"/>
      <c r="U62" s="74"/>
      <c r="V62" s="74"/>
      <c r="W62" s="74"/>
      <c r="X62" s="74"/>
      <c r="Y62" s="75"/>
      <c r="Z62" s="82"/>
    </row>
    <row r="63" spans="1:26" s="77" customFormat="1" x14ac:dyDescent="0.35">
      <c r="A63" s="78"/>
      <c r="B63" s="79"/>
      <c r="C63" s="79"/>
      <c r="D63" s="80"/>
      <c r="E63" s="81"/>
      <c r="F63" s="73"/>
      <c r="G63" s="74"/>
      <c r="H63" s="75"/>
      <c r="I63" s="73"/>
      <c r="J63" s="74"/>
      <c r="K63" s="74"/>
      <c r="L63" s="74"/>
      <c r="M63" s="74"/>
      <c r="N63" s="74"/>
      <c r="O63" s="74"/>
      <c r="P63" s="74"/>
      <c r="Q63" s="74"/>
      <c r="R63" s="74"/>
      <c r="S63" s="74"/>
      <c r="T63" s="74"/>
      <c r="U63" s="74"/>
      <c r="V63" s="74"/>
      <c r="W63" s="74"/>
      <c r="X63" s="74"/>
      <c r="Y63" s="75"/>
      <c r="Z63" s="82"/>
    </row>
    <row r="64" spans="1:26" s="77" customFormat="1" x14ac:dyDescent="0.35">
      <c r="A64" s="78"/>
      <c r="B64" s="79"/>
      <c r="C64" s="79"/>
      <c r="D64" s="80"/>
      <c r="E64" s="81"/>
      <c r="F64" s="73"/>
      <c r="G64" s="74"/>
      <c r="H64" s="75"/>
      <c r="I64" s="73"/>
      <c r="J64" s="74"/>
      <c r="K64" s="74"/>
      <c r="L64" s="74"/>
      <c r="M64" s="74"/>
      <c r="N64" s="74"/>
      <c r="O64" s="74"/>
      <c r="P64" s="74"/>
      <c r="Q64" s="74"/>
      <c r="R64" s="74"/>
      <c r="S64" s="74"/>
      <c r="T64" s="74"/>
      <c r="U64" s="74"/>
      <c r="V64" s="74"/>
      <c r="W64" s="74"/>
      <c r="X64" s="74"/>
      <c r="Y64" s="75"/>
      <c r="Z64" s="82"/>
    </row>
    <row r="65" spans="1:26" s="77" customFormat="1" x14ac:dyDescent="0.35">
      <c r="A65" s="78"/>
      <c r="B65" s="79"/>
      <c r="C65" s="79"/>
      <c r="D65" s="80"/>
      <c r="E65" s="81"/>
      <c r="F65" s="73"/>
      <c r="G65" s="74"/>
      <c r="H65" s="75"/>
      <c r="I65" s="73"/>
      <c r="J65" s="74"/>
      <c r="K65" s="74"/>
      <c r="L65" s="74"/>
      <c r="M65" s="74"/>
      <c r="N65" s="74"/>
      <c r="O65" s="74"/>
      <c r="P65" s="74"/>
      <c r="Q65" s="74"/>
      <c r="R65" s="74"/>
      <c r="S65" s="74"/>
      <c r="T65" s="74"/>
      <c r="U65" s="74"/>
      <c r="V65" s="74"/>
      <c r="W65" s="74"/>
      <c r="X65" s="74"/>
      <c r="Y65" s="75"/>
      <c r="Z65" s="82"/>
    </row>
    <row r="66" spans="1:26" s="77" customFormat="1" x14ac:dyDescent="0.35">
      <c r="A66" s="78"/>
      <c r="B66" s="79"/>
      <c r="C66" s="79"/>
      <c r="D66" s="80"/>
      <c r="E66" s="81"/>
      <c r="F66" s="73"/>
      <c r="G66" s="74"/>
      <c r="H66" s="75"/>
      <c r="I66" s="73"/>
      <c r="J66" s="74"/>
      <c r="K66" s="74"/>
      <c r="L66" s="74"/>
      <c r="M66" s="74"/>
      <c r="N66" s="74"/>
      <c r="O66" s="74"/>
      <c r="P66" s="74"/>
      <c r="Q66" s="74"/>
      <c r="R66" s="74"/>
      <c r="S66" s="74"/>
      <c r="T66" s="74"/>
      <c r="U66" s="74"/>
      <c r="V66" s="74"/>
      <c r="W66" s="74"/>
      <c r="X66" s="74"/>
      <c r="Y66" s="75"/>
      <c r="Z66" s="82"/>
    </row>
    <row r="67" spans="1:26" s="77" customFormat="1" x14ac:dyDescent="0.35">
      <c r="A67" s="78"/>
      <c r="B67" s="79"/>
      <c r="C67" s="79"/>
      <c r="D67" s="80"/>
      <c r="E67" s="81"/>
      <c r="F67" s="73"/>
      <c r="G67" s="74"/>
      <c r="H67" s="75"/>
      <c r="I67" s="73"/>
      <c r="J67" s="74"/>
      <c r="K67" s="74"/>
      <c r="L67" s="74"/>
      <c r="M67" s="74"/>
      <c r="N67" s="74"/>
      <c r="O67" s="74"/>
      <c r="P67" s="74"/>
      <c r="Q67" s="74"/>
      <c r="R67" s="74"/>
      <c r="S67" s="74"/>
      <c r="T67" s="74"/>
      <c r="U67" s="74"/>
      <c r="V67" s="74"/>
      <c r="W67" s="74"/>
      <c r="X67" s="74"/>
      <c r="Y67" s="75"/>
      <c r="Z67" s="82"/>
    </row>
    <row r="68" spans="1:26" s="77" customFormat="1" x14ac:dyDescent="0.35">
      <c r="A68" s="78"/>
      <c r="B68" s="79"/>
      <c r="C68" s="79"/>
      <c r="D68" s="80"/>
      <c r="E68" s="81"/>
      <c r="F68" s="73"/>
      <c r="G68" s="74"/>
      <c r="H68" s="75"/>
      <c r="I68" s="73"/>
      <c r="J68" s="74"/>
      <c r="K68" s="74"/>
      <c r="L68" s="74"/>
      <c r="M68" s="74"/>
      <c r="N68" s="74"/>
      <c r="O68" s="74"/>
      <c r="P68" s="74"/>
      <c r="Q68" s="74"/>
      <c r="R68" s="74"/>
      <c r="S68" s="74"/>
      <c r="T68" s="74"/>
      <c r="U68" s="74"/>
      <c r="V68" s="74"/>
      <c r="W68" s="74"/>
      <c r="X68" s="74"/>
      <c r="Y68" s="75"/>
      <c r="Z68" s="82"/>
    </row>
    <row r="69" spans="1:26" s="77" customFormat="1" x14ac:dyDescent="0.35">
      <c r="A69" s="78"/>
      <c r="B69" s="79"/>
      <c r="C69" s="79"/>
      <c r="D69" s="80"/>
      <c r="E69" s="81"/>
      <c r="F69" s="73"/>
      <c r="G69" s="74"/>
      <c r="H69" s="75"/>
      <c r="I69" s="73"/>
      <c r="J69" s="74"/>
      <c r="K69" s="74"/>
      <c r="L69" s="74"/>
      <c r="M69" s="74"/>
      <c r="N69" s="74"/>
      <c r="O69" s="74"/>
      <c r="P69" s="74"/>
      <c r="Q69" s="74"/>
      <c r="R69" s="74"/>
      <c r="S69" s="74"/>
      <c r="T69" s="74"/>
      <c r="U69" s="74"/>
      <c r="V69" s="74"/>
      <c r="W69" s="74"/>
      <c r="X69" s="74"/>
      <c r="Y69" s="75"/>
      <c r="Z69" s="82"/>
    </row>
    <row r="70" spans="1:26" s="77" customFormat="1" x14ac:dyDescent="0.35">
      <c r="A70" s="78"/>
      <c r="B70" s="79"/>
      <c r="C70" s="79"/>
      <c r="D70" s="80"/>
      <c r="E70" s="81"/>
      <c r="F70" s="73"/>
      <c r="G70" s="74"/>
      <c r="H70" s="75"/>
      <c r="I70" s="73"/>
      <c r="J70" s="74"/>
      <c r="K70" s="74"/>
      <c r="L70" s="74"/>
      <c r="M70" s="74"/>
      <c r="N70" s="74"/>
      <c r="O70" s="74"/>
      <c r="P70" s="74"/>
      <c r="Q70" s="74"/>
      <c r="R70" s="74"/>
      <c r="S70" s="74"/>
      <c r="T70" s="74"/>
      <c r="U70" s="74"/>
      <c r="V70" s="74"/>
      <c r="W70" s="74"/>
      <c r="X70" s="74"/>
      <c r="Y70" s="75"/>
      <c r="Z70" s="82"/>
    </row>
    <row r="71" spans="1:26" s="77" customFormat="1" x14ac:dyDescent="0.35">
      <c r="A71" s="78"/>
      <c r="B71" s="79"/>
      <c r="C71" s="79"/>
      <c r="D71" s="80"/>
      <c r="E71" s="81"/>
      <c r="F71" s="73"/>
      <c r="G71" s="74"/>
      <c r="H71" s="75"/>
      <c r="I71" s="73"/>
      <c r="J71" s="74"/>
      <c r="K71" s="74"/>
      <c r="L71" s="74"/>
      <c r="M71" s="74"/>
      <c r="N71" s="74"/>
      <c r="O71" s="74"/>
      <c r="P71" s="74"/>
      <c r="Q71" s="74"/>
      <c r="R71" s="74"/>
      <c r="S71" s="74"/>
      <c r="T71" s="74"/>
      <c r="U71" s="74"/>
      <c r="V71" s="74"/>
      <c r="W71" s="74"/>
      <c r="X71" s="74"/>
      <c r="Y71" s="75"/>
      <c r="Z71" s="82"/>
    </row>
    <row r="72" spans="1:26" s="77" customFormat="1" x14ac:dyDescent="0.35">
      <c r="A72" s="78"/>
      <c r="B72" s="79"/>
      <c r="C72" s="79"/>
      <c r="D72" s="80"/>
      <c r="E72" s="81"/>
      <c r="F72" s="73"/>
      <c r="G72" s="74"/>
      <c r="H72" s="75"/>
      <c r="I72" s="73"/>
      <c r="J72" s="74"/>
      <c r="K72" s="74"/>
      <c r="L72" s="74"/>
      <c r="M72" s="74"/>
      <c r="N72" s="74"/>
      <c r="O72" s="74"/>
      <c r="P72" s="74"/>
      <c r="Q72" s="74"/>
      <c r="R72" s="74"/>
      <c r="S72" s="74"/>
      <c r="T72" s="74"/>
      <c r="U72" s="74"/>
      <c r="V72" s="74"/>
      <c r="W72" s="74"/>
      <c r="X72" s="74"/>
      <c r="Y72" s="75"/>
      <c r="Z72" s="82"/>
    </row>
    <row r="73" spans="1:26" s="77" customFormat="1" x14ac:dyDescent="0.35">
      <c r="A73" s="78"/>
      <c r="B73" s="79"/>
      <c r="C73" s="79"/>
      <c r="D73" s="80"/>
      <c r="E73" s="81"/>
      <c r="F73" s="73"/>
      <c r="G73" s="74"/>
      <c r="H73" s="75"/>
      <c r="I73" s="73"/>
      <c r="J73" s="74"/>
      <c r="K73" s="74"/>
      <c r="L73" s="74"/>
      <c r="M73" s="74"/>
      <c r="N73" s="74"/>
      <c r="O73" s="74"/>
      <c r="P73" s="74"/>
      <c r="Q73" s="74"/>
      <c r="R73" s="74"/>
      <c r="S73" s="74"/>
      <c r="T73" s="74"/>
      <c r="U73" s="74"/>
      <c r="V73" s="74"/>
      <c r="W73" s="74"/>
      <c r="X73" s="74"/>
      <c r="Y73" s="75"/>
      <c r="Z73" s="82"/>
    </row>
    <row r="74" spans="1:26" s="77" customFormat="1" x14ac:dyDescent="0.35">
      <c r="A74" s="78"/>
      <c r="B74" s="79"/>
      <c r="C74" s="79"/>
      <c r="D74" s="80"/>
      <c r="E74" s="81"/>
      <c r="F74" s="73"/>
      <c r="G74" s="74"/>
      <c r="H74" s="75"/>
      <c r="I74" s="73"/>
      <c r="J74" s="74"/>
      <c r="K74" s="74"/>
      <c r="L74" s="74"/>
      <c r="M74" s="74"/>
      <c r="N74" s="74"/>
      <c r="O74" s="74"/>
      <c r="P74" s="74"/>
      <c r="Q74" s="74"/>
      <c r="R74" s="74"/>
      <c r="S74" s="74"/>
      <c r="T74" s="74"/>
      <c r="U74" s="74"/>
      <c r="V74" s="74"/>
      <c r="W74" s="74"/>
      <c r="X74" s="74"/>
      <c r="Y74" s="75"/>
      <c r="Z74" s="82"/>
    </row>
    <row r="75" spans="1:26" s="77" customFormat="1" x14ac:dyDescent="0.35">
      <c r="A75" s="78"/>
      <c r="B75" s="79"/>
      <c r="C75" s="79"/>
      <c r="D75" s="80"/>
      <c r="E75" s="81"/>
      <c r="F75" s="73"/>
      <c r="G75" s="74"/>
      <c r="H75" s="75"/>
      <c r="I75" s="73"/>
      <c r="J75" s="74"/>
      <c r="K75" s="74"/>
      <c r="L75" s="74"/>
      <c r="M75" s="74"/>
      <c r="N75" s="74"/>
      <c r="O75" s="74"/>
      <c r="P75" s="74"/>
      <c r="Q75" s="74"/>
      <c r="R75" s="74"/>
      <c r="S75" s="74"/>
      <c r="T75" s="74"/>
      <c r="U75" s="74"/>
      <c r="V75" s="74"/>
      <c r="W75" s="74"/>
      <c r="X75" s="74"/>
      <c r="Y75" s="75"/>
      <c r="Z75" s="82"/>
    </row>
    <row r="76" spans="1:26" s="77" customFormat="1" x14ac:dyDescent="0.35">
      <c r="A76" s="78"/>
      <c r="B76" s="79"/>
      <c r="C76" s="79"/>
      <c r="D76" s="80"/>
      <c r="E76" s="81"/>
      <c r="F76" s="73"/>
      <c r="G76" s="74"/>
      <c r="H76" s="75"/>
      <c r="I76" s="73"/>
      <c r="J76" s="74"/>
      <c r="K76" s="74"/>
      <c r="L76" s="74"/>
      <c r="M76" s="74"/>
      <c r="N76" s="74"/>
      <c r="O76" s="74"/>
      <c r="P76" s="74"/>
      <c r="Q76" s="74"/>
      <c r="R76" s="74"/>
      <c r="S76" s="74"/>
      <c r="T76" s="74"/>
      <c r="U76" s="74"/>
      <c r="V76" s="74"/>
      <c r="W76" s="74"/>
      <c r="X76" s="74"/>
      <c r="Y76" s="75"/>
      <c r="Z76" s="82"/>
    </row>
    <row r="77" spans="1:26" s="77" customFormat="1" x14ac:dyDescent="0.35">
      <c r="A77" s="78"/>
      <c r="B77" s="79"/>
      <c r="C77" s="79"/>
      <c r="D77" s="80"/>
      <c r="E77" s="81"/>
      <c r="F77" s="73"/>
      <c r="G77" s="74"/>
      <c r="H77" s="75"/>
      <c r="I77" s="73"/>
      <c r="J77" s="74"/>
      <c r="K77" s="74"/>
      <c r="L77" s="74"/>
      <c r="M77" s="74"/>
      <c r="N77" s="74"/>
      <c r="O77" s="74"/>
      <c r="P77" s="74"/>
      <c r="Q77" s="74"/>
      <c r="R77" s="74"/>
      <c r="S77" s="74"/>
      <c r="T77" s="74"/>
      <c r="U77" s="74"/>
      <c r="V77" s="74"/>
      <c r="W77" s="74"/>
      <c r="X77" s="74"/>
      <c r="Y77" s="75"/>
      <c r="Z77" s="82"/>
    </row>
    <row r="78" spans="1:26" s="77" customFormat="1" x14ac:dyDescent="0.35">
      <c r="A78" s="78"/>
      <c r="B78" s="79"/>
      <c r="C78" s="79"/>
      <c r="D78" s="80"/>
      <c r="E78" s="81"/>
      <c r="F78" s="73"/>
      <c r="G78" s="74"/>
      <c r="H78" s="75"/>
      <c r="I78" s="73"/>
      <c r="J78" s="74"/>
      <c r="K78" s="74"/>
      <c r="L78" s="74"/>
      <c r="M78" s="74"/>
      <c r="N78" s="74"/>
      <c r="O78" s="74"/>
      <c r="P78" s="74"/>
      <c r="Q78" s="74"/>
      <c r="R78" s="74"/>
      <c r="S78" s="74"/>
      <c r="T78" s="74"/>
      <c r="U78" s="74"/>
      <c r="V78" s="74"/>
      <c r="W78" s="74"/>
      <c r="X78" s="74"/>
      <c r="Y78" s="75"/>
      <c r="Z78" s="82"/>
    </row>
    <row r="79" spans="1:26" s="77" customFormat="1" x14ac:dyDescent="0.35">
      <c r="A79" s="78"/>
      <c r="B79" s="79"/>
      <c r="C79" s="79"/>
      <c r="D79" s="80"/>
      <c r="E79" s="81"/>
      <c r="F79" s="73"/>
      <c r="G79" s="74"/>
      <c r="H79" s="75"/>
      <c r="I79" s="73"/>
      <c r="J79" s="74"/>
      <c r="K79" s="74"/>
      <c r="L79" s="74"/>
      <c r="M79" s="74"/>
      <c r="N79" s="74"/>
      <c r="O79" s="74"/>
      <c r="P79" s="74"/>
      <c r="Q79" s="74"/>
      <c r="R79" s="74"/>
      <c r="S79" s="74"/>
      <c r="T79" s="74"/>
      <c r="U79" s="74"/>
      <c r="V79" s="74"/>
      <c r="W79" s="74"/>
      <c r="X79" s="74"/>
      <c r="Y79" s="75"/>
      <c r="Z79" s="82"/>
    </row>
    <row r="80" spans="1:26" s="77" customFormat="1" x14ac:dyDescent="0.35">
      <c r="A80" s="78"/>
      <c r="B80" s="79"/>
      <c r="C80" s="79"/>
      <c r="D80" s="80"/>
      <c r="E80" s="81"/>
      <c r="F80" s="73"/>
      <c r="G80" s="74"/>
      <c r="H80" s="75"/>
      <c r="I80" s="73"/>
      <c r="J80" s="74"/>
      <c r="K80" s="74"/>
      <c r="L80" s="74"/>
      <c r="M80" s="74"/>
      <c r="N80" s="74"/>
      <c r="O80" s="74"/>
      <c r="P80" s="74"/>
      <c r="Q80" s="74"/>
      <c r="R80" s="74"/>
      <c r="S80" s="74"/>
      <c r="T80" s="74"/>
      <c r="U80" s="74"/>
      <c r="V80" s="74"/>
      <c r="W80" s="74"/>
      <c r="X80" s="74"/>
      <c r="Y80" s="75"/>
      <c r="Z80" s="82"/>
    </row>
    <row r="81" spans="1:26" s="77" customFormat="1" x14ac:dyDescent="0.35">
      <c r="A81" s="78"/>
      <c r="B81" s="79"/>
      <c r="C81" s="79"/>
      <c r="D81" s="80"/>
      <c r="E81" s="81"/>
      <c r="F81" s="73"/>
      <c r="G81" s="74"/>
      <c r="H81" s="75"/>
      <c r="I81" s="73"/>
      <c r="J81" s="74"/>
      <c r="K81" s="74"/>
      <c r="L81" s="74"/>
      <c r="M81" s="74"/>
      <c r="N81" s="74"/>
      <c r="O81" s="74"/>
      <c r="P81" s="74"/>
      <c r="Q81" s="74"/>
      <c r="R81" s="74"/>
      <c r="S81" s="74"/>
      <c r="T81" s="74"/>
      <c r="U81" s="74"/>
      <c r="V81" s="74"/>
      <c r="W81" s="74"/>
      <c r="X81" s="74"/>
      <c r="Y81" s="75"/>
      <c r="Z81" s="82"/>
    </row>
    <row r="82" spans="1:26" s="77" customFormat="1" x14ac:dyDescent="0.35">
      <c r="A82" s="78"/>
      <c r="B82" s="79"/>
      <c r="C82" s="79"/>
      <c r="D82" s="80"/>
      <c r="E82" s="81"/>
      <c r="F82" s="73"/>
      <c r="G82" s="74"/>
      <c r="H82" s="75"/>
      <c r="I82" s="73"/>
      <c r="J82" s="74"/>
      <c r="K82" s="74"/>
      <c r="L82" s="74"/>
      <c r="M82" s="74"/>
      <c r="N82" s="74"/>
      <c r="O82" s="74"/>
      <c r="P82" s="74"/>
      <c r="Q82" s="74"/>
      <c r="R82" s="74"/>
      <c r="S82" s="74"/>
      <c r="T82" s="74"/>
      <c r="U82" s="74"/>
      <c r="V82" s="74"/>
      <c r="W82" s="74"/>
      <c r="X82" s="74"/>
      <c r="Y82" s="75"/>
      <c r="Z82" s="82"/>
    </row>
    <row r="83" spans="1:26" s="77" customFormat="1" x14ac:dyDescent="0.35">
      <c r="A83" s="78"/>
      <c r="B83" s="79"/>
      <c r="C83" s="79"/>
      <c r="D83" s="80"/>
      <c r="E83" s="81"/>
      <c r="F83" s="73"/>
      <c r="G83" s="74"/>
      <c r="H83" s="75"/>
      <c r="I83" s="73"/>
      <c r="J83" s="74"/>
      <c r="K83" s="74"/>
      <c r="L83" s="74"/>
      <c r="M83" s="74"/>
      <c r="N83" s="74"/>
      <c r="O83" s="74"/>
      <c r="P83" s="74"/>
      <c r="Q83" s="74"/>
      <c r="R83" s="74"/>
      <c r="S83" s="74"/>
      <c r="T83" s="74"/>
      <c r="U83" s="74"/>
      <c r="V83" s="74"/>
      <c r="W83" s="74"/>
      <c r="X83" s="74"/>
      <c r="Y83" s="75"/>
      <c r="Z83" s="82"/>
    </row>
    <row r="84" spans="1:26" s="77" customFormat="1" x14ac:dyDescent="0.35">
      <c r="A84" s="78"/>
      <c r="B84" s="79"/>
      <c r="C84" s="79"/>
      <c r="D84" s="80"/>
      <c r="E84" s="81"/>
      <c r="F84" s="73"/>
      <c r="G84" s="74"/>
      <c r="H84" s="75"/>
      <c r="I84" s="73"/>
      <c r="J84" s="74"/>
      <c r="K84" s="74"/>
      <c r="L84" s="74"/>
      <c r="M84" s="74"/>
      <c r="N84" s="74"/>
      <c r="O84" s="74"/>
      <c r="P84" s="74"/>
      <c r="Q84" s="74"/>
      <c r="R84" s="74"/>
      <c r="S84" s="74"/>
      <c r="T84" s="74"/>
      <c r="U84" s="74"/>
      <c r="V84" s="74"/>
      <c r="W84" s="74"/>
      <c r="X84" s="74"/>
      <c r="Y84" s="75"/>
      <c r="Z84" s="82"/>
    </row>
    <row r="85" spans="1:26" s="77" customFormat="1" x14ac:dyDescent="0.35">
      <c r="A85" s="78"/>
      <c r="B85" s="79"/>
      <c r="C85" s="79"/>
      <c r="D85" s="80"/>
      <c r="E85" s="81"/>
      <c r="F85" s="73"/>
      <c r="G85" s="74"/>
      <c r="H85" s="75"/>
      <c r="I85" s="73"/>
      <c r="J85" s="74"/>
      <c r="K85" s="74"/>
      <c r="L85" s="74"/>
      <c r="M85" s="74"/>
      <c r="N85" s="74"/>
      <c r="O85" s="74"/>
      <c r="P85" s="74"/>
      <c r="Q85" s="74"/>
      <c r="R85" s="74"/>
      <c r="S85" s="74"/>
      <c r="T85" s="74"/>
      <c r="U85" s="74"/>
      <c r="V85" s="74"/>
      <c r="W85" s="74"/>
      <c r="X85" s="74"/>
      <c r="Y85" s="75"/>
      <c r="Z85" s="82"/>
    </row>
    <row r="86" spans="1:26" s="77" customFormat="1" x14ac:dyDescent="0.35">
      <c r="A86" s="78"/>
      <c r="B86" s="79"/>
      <c r="C86" s="79"/>
      <c r="D86" s="80"/>
      <c r="E86" s="81"/>
      <c r="F86" s="73"/>
      <c r="G86" s="74"/>
      <c r="H86" s="75"/>
      <c r="I86" s="73"/>
      <c r="J86" s="74"/>
      <c r="K86" s="74"/>
      <c r="L86" s="74"/>
      <c r="M86" s="74"/>
      <c r="N86" s="74"/>
      <c r="O86" s="74"/>
      <c r="P86" s="74"/>
      <c r="Q86" s="74"/>
      <c r="R86" s="74"/>
      <c r="S86" s="74"/>
      <c r="T86" s="74"/>
      <c r="U86" s="74"/>
      <c r="V86" s="74"/>
      <c r="W86" s="74"/>
      <c r="X86" s="74"/>
      <c r="Y86" s="75"/>
      <c r="Z86" s="82"/>
    </row>
    <row r="87" spans="1:26" s="77" customFormat="1" x14ac:dyDescent="0.35">
      <c r="A87" s="78"/>
      <c r="B87" s="79"/>
      <c r="C87" s="79"/>
      <c r="D87" s="80"/>
      <c r="E87" s="81"/>
      <c r="F87" s="73"/>
      <c r="G87" s="74"/>
      <c r="H87" s="75"/>
      <c r="I87" s="73"/>
      <c r="J87" s="74"/>
      <c r="K87" s="74"/>
      <c r="L87" s="74"/>
      <c r="M87" s="74"/>
      <c r="N87" s="74"/>
      <c r="O87" s="74"/>
      <c r="P87" s="74"/>
      <c r="Q87" s="74"/>
      <c r="R87" s="74"/>
      <c r="S87" s="74"/>
      <c r="T87" s="74"/>
      <c r="U87" s="74"/>
      <c r="V87" s="74"/>
      <c r="W87" s="74"/>
      <c r="X87" s="74"/>
      <c r="Y87" s="75"/>
      <c r="Z87" s="82"/>
    </row>
    <row r="88" spans="1:26" s="77" customFormat="1" x14ac:dyDescent="0.35">
      <c r="A88" s="78"/>
      <c r="B88" s="79"/>
      <c r="C88" s="79"/>
      <c r="D88" s="80"/>
      <c r="E88" s="81"/>
      <c r="F88" s="73"/>
      <c r="G88" s="74"/>
      <c r="H88" s="75"/>
      <c r="I88" s="73"/>
      <c r="J88" s="74"/>
      <c r="K88" s="74"/>
      <c r="L88" s="74"/>
      <c r="M88" s="74"/>
      <c r="N88" s="74"/>
      <c r="O88" s="74"/>
      <c r="P88" s="74"/>
      <c r="Q88" s="74"/>
      <c r="R88" s="74"/>
      <c r="S88" s="74"/>
      <c r="T88" s="74"/>
      <c r="U88" s="74"/>
      <c r="V88" s="74"/>
      <c r="W88" s="74"/>
      <c r="X88" s="74"/>
      <c r="Y88" s="75"/>
      <c r="Z88" s="82"/>
    </row>
    <row r="89" spans="1:26" s="77" customFormat="1" x14ac:dyDescent="0.35">
      <c r="A89" s="78"/>
      <c r="B89" s="79"/>
      <c r="C89" s="79"/>
      <c r="D89" s="80"/>
      <c r="E89" s="81"/>
      <c r="F89" s="73"/>
      <c r="G89" s="74"/>
      <c r="H89" s="75"/>
      <c r="I89" s="73"/>
      <c r="J89" s="74"/>
      <c r="K89" s="74"/>
      <c r="L89" s="74"/>
      <c r="M89" s="74"/>
      <c r="N89" s="74"/>
      <c r="O89" s="74"/>
      <c r="P89" s="74"/>
      <c r="Q89" s="74"/>
      <c r="R89" s="74"/>
      <c r="S89" s="74"/>
      <c r="T89" s="74"/>
      <c r="U89" s="74"/>
      <c r="V89" s="74"/>
      <c r="W89" s="74"/>
      <c r="X89" s="74"/>
      <c r="Y89" s="75"/>
      <c r="Z89" s="82"/>
    </row>
    <row r="90" spans="1:26" s="77" customFormat="1" x14ac:dyDescent="0.35">
      <c r="A90" s="78"/>
      <c r="B90" s="79"/>
      <c r="C90" s="79"/>
      <c r="D90" s="80"/>
      <c r="E90" s="81"/>
      <c r="F90" s="73"/>
      <c r="G90" s="74"/>
      <c r="H90" s="75"/>
      <c r="I90" s="73"/>
      <c r="J90" s="74"/>
      <c r="K90" s="74"/>
      <c r="L90" s="74"/>
      <c r="M90" s="74"/>
      <c r="N90" s="74"/>
      <c r="O90" s="74"/>
      <c r="P90" s="74"/>
      <c r="Q90" s="74"/>
      <c r="R90" s="74"/>
      <c r="S90" s="74"/>
      <c r="T90" s="74"/>
      <c r="U90" s="74"/>
      <c r="V90" s="74"/>
      <c r="W90" s="74"/>
      <c r="X90" s="74"/>
      <c r="Y90" s="75"/>
      <c r="Z90" s="82"/>
    </row>
    <row r="91" spans="1:26" s="77" customFormat="1" x14ac:dyDescent="0.35">
      <c r="A91" s="78"/>
      <c r="B91" s="79"/>
      <c r="C91" s="79"/>
      <c r="D91" s="80"/>
      <c r="E91" s="81"/>
      <c r="F91" s="73"/>
      <c r="G91" s="74"/>
      <c r="H91" s="75"/>
      <c r="I91" s="73"/>
      <c r="J91" s="74"/>
      <c r="K91" s="74"/>
      <c r="L91" s="74"/>
      <c r="M91" s="74"/>
      <c r="N91" s="74"/>
      <c r="O91" s="74"/>
      <c r="P91" s="74"/>
      <c r="Q91" s="74"/>
      <c r="R91" s="74"/>
      <c r="S91" s="74"/>
      <c r="T91" s="74"/>
      <c r="U91" s="74"/>
      <c r="V91" s="74"/>
      <c r="W91" s="74"/>
      <c r="X91" s="74"/>
      <c r="Y91" s="75"/>
      <c r="Z91" s="82"/>
    </row>
    <row r="92" spans="1:26" s="77" customFormat="1" x14ac:dyDescent="0.35">
      <c r="A92" s="78"/>
      <c r="B92" s="79"/>
      <c r="C92" s="79"/>
      <c r="D92" s="80"/>
      <c r="E92" s="81"/>
      <c r="F92" s="73"/>
      <c r="G92" s="74"/>
      <c r="H92" s="75"/>
      <c r="I92" s="73"/>
      <c r="J92" s="74"/>
      <c r="K92" s="74"/>
      <c r="L92" s="74"/>
      <c r="M92" s="74"/>
      <c r="N92" s="74"/>
      <c r="O92" s="74"/>
      <c r="P92" s="74"/>
      <c r="Q92" s="74"/>
      <c r="R92" s="74"/>
      <c r="S92" s="74"/>
      <c r="T92" s="74"/>
      <c r="U92" s="74"/>
      <c r="V92" s="74"/>
      <c r="W92" s="74"/>
      <c r="X92" s="74"/>
      <c r="Y92" s="75"/>
      <c r="Z92" s="82"/>
    </row>
    <row r="93" spans="1:26" s="77" customFormat="1" x14ac:dyDescent="0.35">
      <c r="A93" s="78"/>
      <c r="B93" s="79"/>
      <c r="C93" s="79"/>
      <c r="D93" s="80"/>
      <c r="E93" s="81"/>
      <c r="F93" s="73"/>
      <c r="G93" s="74"/>
      <c r="H93" s="75"/>
      <c r="I93" s="73"/>
      <c r="J93" s="74"/>
      <c r="K93" s="74"/>
      <c r="L93" s="74"/>
      <c r="M93" s="74"/>
      <c r="N93" s="74"/>
      <c r="O93" s="74"/>
      <c r="P93" s="74"/>
      <c r="Q93" s="74"/>
      <c r="R93" s="74"/>
      <c r="S93" s="74"/>
      <c r="T93" s="74"/>
      <c r="U93" s="74"/>
      <c r="V93" s="74"/>
      <c r="W93" s="74"/>
      <c r="X93" s="74"/>
      <c r="Y93" s="75"/>
      <c r="Z93" s="82"/>
    </row>
    <row r="94" spans="1:26" s="77" customFormat="1" x14ac:dyDescent="0.35">
      <c r="A94" s="78"/>
      <c r="B94" s="79"/>
      <c r="C94" s="79"/>
      <c r="D94" s="80"/>
      <c r="E94" s="81"/>
      <c r="F94" s="73"/>
      <c r="G94" s="74"/>
      <c r="H94" s="75"/>
      <c r="I94" s="73"/>
      <c r="J94" s="74"/>
      <c r="K94" s="74"/>
      <c r="L94" s="74"/>
      <c r="M94" s="74"/>
      <c r="N94" s="74"/>
      <c r="O94" s="74"/>
      <c r="P94" s="74"/>
      <c r="Q94" s="74"/>
      <c r="R94" s="74"/>
      <c r="S94" s="74"/>
      <c r="T94" s="74"/>
      <c r="U94" s="74"/>
      <c r="V94" s="74"/>
      <c r="W94" s="74"/>
      <c r="X94" s="74"/>
      <c r="Y94" s="75"/>
      <c r="Z94" s="82"/>
    </row>
    <row r="95" spans="1:26" s="77" customFormat="1" x14ac:dyDescent="0.35">
      <c r="A95" s="78"/>
      <c r="B95" s="79"/>
      <c r="C95" s="79"/>
      <c r="D95" s="80"/>
      <c r="E95" s="81"/>
      <c r="F95" s="73"/>
      <c r="G95" s="74"/>
      <c r="H95" s="75"/>
      <c r="I95" s="73"/>
      <c r="J95" s="74"/>
      <c r="K95" s="74"/>
      <c r="L95" s="74"/>
      <c r="M95" s="74"/>
      <c r="N95" s="74"/>
      <c r="O95" s="74"/>
      <c r="P95" s="74"/>
      <c r="Q95" s="74"/>
      <c r="R95" s="74"/>
      <c r="S95" s="74"/>
      <c r="T95" s="74"/>
      <c r="U95" s="74"/>
      <c r="V95" s="74"/>
      <c r="W95" s="74"/>
      <c r="X95" s="74"/>
      <c r="Y95" s="75"/>
      <c r="Z95" s="82"/>
    </row>
    <row r="96" spans="1:26" s="77" customFormat="1" x14ac:dyDescent="0.35">
      <c r="A96" s="78"/>
      <c r="B96" s="79"/>
      <c r="C96" s="79"/>
      <c r="D96" s="80"/>
      <c r="E96" s="81"/>
      <c r="F96" s="73"/>
      <c r="G96" s="74"/>
      <c r="H96" s="75"/>
      <c r="I96" s="73"/>
      <c r="J96" s="74"/>
      <c r="K96" s="74"/>
      <c r="L96" s="74"/>
      <c r="M96" s="74"/>
      <c r="N96" s="74"/>
      <c r="O96" s="74"/>
      <c r="P96" s="74"/>
      <c r="Q96" s="74"/>
      <c r="R96" s="74"/>
      <c r="S96" s="74"/>
      <c r="T96" s="74"/>
      <c r="U96" s="74"/>
      <c r="V96" s="74"/>
      <c r="W96" s="74"/>
      <c r="X96" s="74"/>
      <c r="Y96" s="75"/>
      <c r="Z96" s="82"/>
    </row>
    <row r="97" spans="1:26" s="77" customFormat="1" x14ac:dyDescent="0.35">
      <c r="A97" s="78"/>
      <c r="B97" s="79"/>
      <c r="C97" s="79"/>
      <c r="D97" s="80"/>
      <c r="E97" s="81"/>
      <c r="F97" s="73"/>
      <c r="G97" s="74"/>
      <c r="H97" s="75"/>
      <c r="I97" s="73"/>
      <c r="J97" s="74"/>
      <c r="K97" s="74"/>
      <c r="L97" s="74"/>
      <c r="M97" s="74"/>
      <c r="N97" s="74"/>
      <c r="O97" s="74"/>
      <c r="P97" s="74"/>
      <c r="Q97" s="74"/>
      <c r="R97" s="74"/>
      <c r="S97" s="74"/>
      <c r="T97" s="74"/>
      <c r="U97" s="74"/>
      <c r="V97" s="74"/>
      <c r="W97" s="74"/>
      <c r="X97" s="74"/>
      <c r="Y97" s="75"/>
      <c r="Z97" s="82"/>
    </row>
    <row r="98" spans="1:26" s="77" customFormat="1" x14ac:dyDescent="0.35">
      <c r="A98" s="78"/>
      <c r="B98" s="79"/>
      <c r="C98" s="79"/>
      <c r="D98" s="80"/>
      <c r="E98" s="81"/>
      <c r="F98" s="73"/>
      <c r="G98" s="74"/>
      <c r="H98" s="75"/>
      <c r="I98" s="73"/>
      <c r="J98" s="74"/>
      <c r="K98" s="74"/>
      <c r="L98" s="74"/>
      <c r="M98" s="74"/>
      <c r="N98" s="74"/>
      <c r="O98" s="74"/>
      <c r="P98" s="74"/>
      <c r="Q98" s="74"/>
      <c r="R98" s="74"/>
      <c r="S98" s="74"/>
      <c r="T98" s="74"/>
      <c r="U98" s="74"/>
      <c r="V98" s="74"/>
      <c r="W98" s="74"/>
      <c r="X98" s="74"/>
      <c r="Y98" s="75"/>
      <c r="Z98" s="82"/>
    </row>
    <row r="99" spans="1:26" s="77" customFormat="1" x14ac:dyDescent="0.35">
      <c r="A99" s="78"/>
      <c r="B99" s="79"/>
      <c r="C99" s="79"/>
      <c r="D99" s="80"/>
      <c r="E99" s="81"/>
      <c r="F99" s="73"/>
      <c r="G99" s="74"/>
      <c r="H99" s="75"/>
      <c r="I99" s="73"/>
      <c r="J99" s="74"/>
      <c r="K99" s="74"/>
      <c r="L99" s="74"/>
      <c r="M99" s="74"/>
      <c r="N99" s="74"/>
      <c r="O99" s="74"/>
      <c r="P99" s="74"/>
      <c r="Q99" s="74"/>
      <c r="R99" s="74"/>
      <c r="S99" s="74"/>
      <c r="T99" s="74"/>
      <c r="U99" s="74"/>
      <c r="V99" s="74"/>
      <c r="W99" s="74"/>
      <c r="X99" s="74"/>
      <c r="Y99" s="75"/>
      <c r="Z99" s="82"/>
    </row>
    <row r="100" spans="1:26" s="77" customFormat="1" x14ac:dyDescent="0.35">
      <c r="A100" s="78"/>
      <c r="B100" s="79"/>
      <c r="C100" s="79"/>
      <c r="D100" s="80"/>
      <c r="E100" s="81"/>
      <c r="F100" s="73"/>
      <c r="G100" s="74"/>
      <c r="H100" s="75"/>
      <c r="I100" s="73"/>
      <c r="J100" s="74"/>
      <c r="K100" s="74"/>
      <c r="L100" s="74"/>
      <c r="M100" s="74"/>
      <c r="N100" s="74"/>
      <c r="O100" s="74"/>
      <c r="P100" s="74"/>
      <c r="Q100" s="74"/>
      <c r="R100" s="74"/>
      <c r="S100" s="74"/>
      <c r="T100" s="74"/>
      <c r="U100" s="74"/>
      <c r="V100" s="74"/>
      <c r="W100" s="74"/>
      <c r="X100" s="74"/>
      <c r="Y100" s="75"/>
      <c r="Z100" s="82"/>
    </row>
    <row r="101" spans="1:26" s="77" customFormat="1" x14ac:dyDescent="0.35">
      <c r="A101" s="78"/>
      <c r="B101" s="79"/>
      <c r="C101" s="79"/>
      <c r="D101" s="80"/>
      <c r="E101" s="81"/>
      <c r="F101" s="73"/>
      <c r="G101" s="74"/>
      <c r="H101" s="75"/>
      <c r="I101" s="73"/>
      <c r="J101" s="74"/>
      <c r="K101" s="74"/>
      <c r="L101" s="74"/>
      <c r="M101" s="74"/>
      <c r="N101" s="74"/>
      <c r="O101" s="74"/>
      <c r="P101" s="74"/>
      <c r="Q101" s="74"/>
      <c r="R101" s="74"/>
      <c r="S101" s="74"/>
      <c r="T101" s="74"/>
      <c r="U101" s="74"/>
      <c r="V101" s="74"/>
      <c r="W101" s="74"/>
      <c r="X101" s="74"/>
      <c r="Y101" s="75"/>
      <c r="Z101" s="82"/>
    </row>
    <row r="102" spans="1:26" s="77" customFormat="1" x14ac:dyDescent="0.35">
      <c r="A102" s="78"/>
      <c r="B102" s="79"/>
      <c r="C102" s="79"/>
      <c r="D102" s="80"/>
      <c r="E102" s="81"/>
      <c r="F102" s="73"/>
      <c r="G102" s="74"/>
      <c r="H102" s="75"/>
      <c r="I102" s="73"/>
      <c r="J102" s="74"/>
      <c r="K102" s="74"/>
      <c r="L102" s="74"/>
      <c r="M102" s="74"/>
      <c r="N102" s="74"/>
      <c r="O102" s="74"/>
      <c r="P102" s="74"/>
      <c r="Q102" s="74"/>
      <c r="R102" s="74"/>
      <c r="S102" s="74"/>
      <c r="T102" s="74"/>
      <c r="U102" s="74"/>
      <c r="V102" s="74"/>
      <c r="W102" s="74"/>
      <c r="X102" s="74"/>
      <c r="Y102" s="75"/>
      <c r="Z102" s="82"/>
    </row>
    <row r="103" spans="1:26" s="77" customFormat="1" x14ac:dyDescent="0.35">
      <c r="A103" s="78"/>
      <c r="B103" s="79"/>
      <c r="C103" s="79"/>
      <c r="D103" s="80"/>
      <c r="E103" s="81"/>
      <c r="F103" s="73"/>
      <c r="G103" s="74"/>
      <c r="H103" s="75"/>
      <c r="I103" s="73"/>
      <c r="J103" s="74"/>
      <c r="K103" s="74"/>
      <c r="L103" s="74"/>
      <c r="M103" s="74"/>
      <c r="N103" s="74"/>
      <c r="O103" s="74"/>
      <c r="P103" s="74"/>
      <c r="Q103" s="74"/>
      <c r="R103" s="74"/>
      <c r="S103" s="74"/>
      <c r="T103" s="74"/>
      <c r="U103" s="74"/>
      <c r="V103" s="74"/>
      <c r="W103" s="74"/>
      <c r="X103" s="74"/>
      <c r="Y103" s="75"/>
      <c r="Z103" s="82"/>
    </row>
    <row r="104" spans="1:26" s="77" customFormat="1" x14ac:dyDescent="0.35">
      <c r="A104" s="78"/>
      <c r="B104" s="79"/>
      <c r="C104" s="79"/>
      <c r="D104" s="80"/>
      <c r="E104" s="81"/>
      <c r="F104" s="73"/>
      <c r="G104" s="74"/>
      <c r="H104" s="75"/>
      <c r="I104" s="73"/>
      <c r="J104" s="74"/>
      <c r="K104" s="74"/>
      <c r="L104" s="74"/>
      <c r="M104" s="74"/>
      <c r="N104" s="74"/>
      <c r="O104" s="74"/>
      <c r="P104" s="74"/>
      <c r="Q104" s="74"/>
      <c r="R104" s="74"/>
      <c r="S104" s="74"/>
      <c r="T104" s="74"/>
      <c r="U104" s="74"/>
      <c r="V104" s="74"/>
      <c r="W104" s="74"/>
      <c r="X104" s="74"/>
      <c r="Y104" s="75"/>
      <c r="Z104" s="82"/>
    </row>
    <row r="105" spans="1:26" s="77" customFormat="1" x14ac:dyDescent="0.35">
      <c r="A105" s="78"/>
      <c r="B105" s="79"/>
      <c r="C105" s="79"/>
      <c r="D105" s="80"/>
      <c r="E105" s="81"/>
      <c r="F105" s="73"/>
      <c r="G105" s="74"/>
      <c r="H105" s="75"/>
      <c r="I105" s="73"/>
      <c r="J105" s="74"/>
      <c r="K105" s="74"/>
      <c r="L105" s="74"/>
      <c r="M105" s="74"/>
      <c r="N105" s="74"/>
      <c r="O105" s="74"/>
      <c r="P105" s="74"/>
      <c r="Q105" s="74"/>
      <c r="R105" s="74"/>
      <c r="S105" s="74"/>
      <c r="T105" s="74"/>
      <c r="U105" s="74"/>
      <c r="V105" s="74"/>
      <c r="W105" s="74"/>
      <c r="X105" s="74"/>
      <c r="Y105" s="75"/>
      <c r="Z105" s="82"/>
    </row>
    <row r="106" spans="1:26" s="77" customFormat="1" x14ac:dyDescent="0.35">
      <c r="A106" s="78"/>
      <c r="B106" s="79"/>
      <c r="C106" s="79"/>
      <c r="D106" s="80"/>
      <c r="E106" s="81"/>
      <c r="F106" s="73"/>
      <c r="G106" s="74"/>
      <c r="H106" s="75"/>
      <c r="I106" s="73"/>
      <c r="J106" s="74"/>
      <c r="K106" s="74"/>
      <c r="L106" s="74"/>
      <c r="M106" s="74"/>
      <c r="N106" s="74"/>
      <c r="O106" s="74"/>
      <c r="P106" s="74"/>
      <c r="Q106" s="74"/>
      <c r="R106" s="74"/>
      <c r="S106" s="74"/>
      <c r="T106" s="74"/>
      <c r="U106" s="74"/>
      <c r="V106" s="74"/>
      <c r="W106" s="74"/>
      <c r="X106" s="74"/>
      <c r="Y106" s="75"/>
      <c r="Z106" s="82"/>
    </row>
    <row r="107" spans="1:26" s="77" customFormat="1" x14ac:dyDescent="0.35">
      <c r="A107" s="78"/>
      <c r="B107" s="79"/>
      <c r="C107" s="79"/>
      <c r="D107" s="80"/>
      <c r="E107" s="81"/>
      <c r="F107" s="73"/>
      <c r="G107" s="74"/>
      <c r="H107" s="75"/>
      <c r="I107" s="73"/>
      <c r="J107" s="74"/>
      <c r="K107" s="74"/>
      <c r="L107" s="74"/>
      <c r="M107" s="74"/>
      <c r="N107" s="74"/>
      <c r="O107" s="74"/>
      <c r="P107" s="74"/>
      <c r="Q107" s="74"/>
      <c r="R107" s="74"/>
      <c r="S107" s="74"/>
      <c r="T107" s="74"/>
      <c r="U107" s="74"/>
      <c r="V107" s="74"/>
      <c r="W107" s="74"/>
      <c r="X107" s="74"/>
      <c r="Y107" s="75"/>
      <c r="Z107" s="82"/>
    </row>
    <row r="108" spans="1:26" s="77" customFormat="1" x14ac:dyDescent="0.35">
      <c r="A108" s="78"/>
      <c r="B108" s="79"/>
      <c r="C108" s="79"/>
      <c r="D108" s="80"/>
      <c r="E108" s="81"/>
      <c r="F108" s="73"/>
      <c r="G108" s="74"/>
      <c r="H108" s="75"/>
      <c r="I108" s="73"/>
      <c r="J108" s="74"/>
      <c r="K108" s="74"/>
      <c r="L108" s="74"/>
      <c r="M108" s="74"/>
      <c r="N108" s="74"/>
      <c r="O108" s="74"/>
      <c r="P108" s="74"/>
      <c r="Q108" s="74"/>
      <c r="R108" s="74"/>
      <c r="S108" s="74"/>
      <c r="T108" s="74"/>
      <c r="U108" s="74"/>
      <c r="V108" s="74"/>
      <c r="W108" s="74"/>
      <c r="X108" s="74"/>
      <c r="Y108" s="75"/>
      <c r="Z108" s="82"/>
    </row>
    <row r="109" spans="1:26" s="77" customFormat="1" x14ac:dyDescent="0.35">
      <c r="A109" s="78"/>
      <c r="B109" s="79"/>
      <c r="C109" s="79"/>
      <c r="D109" s="80"/>
      <c r="E109" s="81"/>
      <c r="F109" s="73"/>
      <c r="G109" s="74"/>
      <c r="H109" s="75"/>
      <c r="I109" s="73"/>
      <c r="J109" s="74"/>
      <c r="K109" s="74"/>
      <c r="L109" s="74"/>
      <c r="M109" s="74"/>
      <c r="N109" s="74"/>
      <c r="O109" s="74"/>
      <c r="P109" s="74"/>
      <c r="Q109" s="74"/>
      <c r="R109" s="74"/>
      <c r="S109" s="74"/>
      <c r="T109" s="74"/>
      <c r="U109" s="74"/>
      <c r="V109" s="74"/>
      <c r="W109" s="74"/>
      <c r="X109" s="74"/>
      <c r="Y109" s="75"/>
      <c r="Z109" s="82"/>
    </row>
    <row r="110" spans="1:26" s="77" customFormat="1" x14ac:dyDescent="0.35">
      <c r="A110" s="78"/>
      <c r="B110" s="79"/>
      <c r="C110" s="79"/>
      <c r="D110" s="80"/>
      <c r="E110" s="81"/>
      <c r="F110" s="73"/>
      <c r="G110" s="74"/>
      <c r="H110" s="75"/>
      <c r="I110" s="73"/>
      <c r="J110" s="74"/>
      <c r="K110" s="74"/>
      <c r="L110" s="74"/>
      <c r="M110" s="74"/>
      <c r="N110" s="74"/>
      <c r="O110" s="74"/>
      <c r="P110" s="74"/>
      <c r="Q110" s="74"/>
      <c r="R110" s="74"/>
      <c r="S110" s="74"/>
      <c r="T110" s="74"/>
      <c r="U110" s="74"/>
      <c r="V110" s="74"/>
      <c r="W110" s="74"/>
      <c r="X110" s="74"/>
      <c r="Y110" s="75"/>
      <c r="Z110" s="82"/>
    </row>
    <row r="111" spans="1:26" s="77" customFormat="1" x14ac:dyDescent="0.35">
      <c r="A111" s="78"/>
      <c r="B111" s="79"/>
      <c r="C111" s="79"/>
      <c r="D111" s="80"/>
      <c r="E111" s="81"/>
      <c r="F111" s="73"/>
      <c r="G111" s="74"/>
      <c r="H111" s="75"/>
      <c r="I111" s="73"/>
      <c r="J111" s="74"/>
      <c r="K111" s="74"/>
      <c r="L111" s="74"/>
      <c r="M111" s="74"/>
      <c r="N111" s="74"/>
      <c r="O111" s="74"/>
      <c r="P111" s="74"/>
      <c r="Q111" s="74"/>
      <c r="R111" s="74"/>
      <c r="S111" s="74"/>
      <c r="T111" s="74"/>
      <c r="U111" s="74"/>
      <c r="V111" s="74"/>
      <c r="W111" s="74"/>
      <c r="X111" s="74"/>
      <c r="Y111" s="75"/>
      <c r="Z111" s="82"/>
    </row>
    <row r="112" spans="1:26" s="77" customFormat="1" x14ac:dyDescent="0.35">
      <c r="A112" s="78"/>
      <c r="B112" s="79"/>
      <c r="C112" s="79"/>
      <c r="D112" s="80"/>
      <c r="E112" s="81"/>
      <c r="F112" s="73"/>
      <c r="G112" s="74"/>
      <c r="H112" s="75"/>
      <c r="I112" s="73"/>
      <c r="J112" s="74"/>
      <c r="K112" s="74"/>
      <c r="L112" s="74"/>
      <c r="M112" s="74"/>
      <c r="N112" s="74"/>
      <c r="O112" s="74"/>
      <c r="P112" s="74"/>
      <c r="Q112" s="74"/>
      <c r="R112" s="74"/>
      <c r="S112" s="74"/>
      <c r="T112" s="74"/>
      <c r="U112" s="74"/>
      <c r="V112" s="74"/>
      <c r="W112" s="74"/>
      <c r="X112" s="74"/>
      <c r="Y112" s="75"/>
      <c r="Z112" s="82"/>
    </row>
    <row r="113" spans="1:26" s="77" customFormat="1" x14ac:dyDescent="0.35">
      <c r="A113" s="78"/>
      <c r="B113" s="79"/>
      <c r="C113" s="79"/>
      <c r="D113" s="80"/>
      <c r="E113" s="81"/>
      <c r="F113" s="73"/>
      <c r="G113" s="74"/>
      <c r="H113" s="75"/>
      <c r="I113" s="73"/>
      <c r="J113" s="74"/>
      <c r="K113" s="74"/>
      <c r="L113" s="74"/>
      <c r="M113" s="74"/>
      <c r="N113" s="74"/>
      <c r="O113" s="74"/>
      <c r="P113" s="74"/>
      <c r="Q113" s="74"/>
      <c r="R113" s="74"/>
      <c r="S113" s="74"/>
      <c r="T113" s="74"/>
      <c r="U113" s="74"/>
      <c r="V113" s="74"/>
      <c r="W113" s="74"/>
      <c r="X113" s="74"/>
      <c r="Y113" s="75"/>
      <c r="Z113" s="82"/>
    </row>
    <row r="114" spans="1:26" s="77" customFormat="1" x14ac:dyDescent="0.35">
      <c r="A114" s="78"/>
      <c r="B114" s="79"/>
      <c r="C114" s="79"/>
      <c r="D114" s="80"/>
      <c r="E114" s="81"/>
      <c r="F114" s="73"/>
      <c r="G114" s="74"/>
      <c r="H114" s="75"/>
      <c r="I114" s="73"/>
      <c r="J114" s="74"/>
      <c r="K114" s="74"/>
      <c r="L114" s="74"/>
      <c r="M114" s="74"/>
      <c r="N114" s="74"/>
      <c r="O114" s="74"/>
      <c r="P114" s="74"/>
      <c r="Q114" s="74"/>
      <c r="R114" s="74"/>
      <c r="S114" s="74"/>
      <c r="T114" s="74"/>
      <c r="U114" s="74"/>
      <c r="V114" s="74"/>
      <c r="W114" s="74"/>
      <c r="X114" s="74"/>
      <c r="Y114" s="75"/>
      <c r="Z114" s="82"/>
    </row>
    <row r="115" spans="1:26" s="77" customFormat="1" x14ac:dyDescent="0.35">
      <c r="A115" s="78"/>
      <c r="B115" s="79"/>
      <c r="C115" s="79"/>
      <c r="D115" s="80"/>
      <c r="E115" s="81"/>
      <c r="F115" s="73"/>
      <c r="G115" s="74"/>
      <c r="H115" s="75"/>
      <c r="I115" s="73"/>
      <c r="J115" s="74"/>
      <c r="K115" s="74"/>
      <c r="L115" s="74"/>
      <c r="M115" s="74"/>
      <c r="N115" s="74"/>
      <c r="O115" s="74"/>
      <c r="P115" s="74"/>
      <c r="Q115" s="74"/>
      <c r="R115" s="74"/>
      <c r="S115" s="74"/>
      <c r="T115" s="74"/>
      <c r="U115" s="74"/>
      <c r="V115" s="74"/>
      <c r="W115" s="74"/>
      <c r="X115" s="74"/>
      <c r="Y115" s="75"/>
      <c r="Z115" s="82"/>
    </row>
    <row r="116" spans="1:26" s="77" customFormat="1" x14ac:dyDescent="0.35">
      <c r="A116" s="78"/>
      <c r="B116" s="79"/>
      <c r="C116" s="79"/>
      <c r="D116" s="80"/>
      <c r="E116" s="81"/>
      <c r="F116" s="73"/>
      <c r="G116" s="74"/>
      <c r="H116" s="75"/>
      <c r="I116" s="73"/>
      <c r="J116" s="74"/>
      <c r="K116" s="74"/>
      <c r="L116" s="74"/>
      <c r="M116" s="74"/>
      <c r="N116" s="74"/>
      <c r="O116" s="74"/>
      <c r="P116" s="74"/>
      <c r="Q116" s="74"/>
      <c r="R116" s="74"/>
      <c r="S116" s="74"/>
      <c r="T116" s="74"/>
      <c r="U116" s="74"/>
      <c r="V116" s="74"/>
      <c r="W116" s="74"/>
      <c r="X116" s="74"/>
      <c r="Y116" s="75"/>
      <c r="Z116" s="82"/>
    </row>
    <row r="117" spans="1:26" s="77" customFormat="1" x14ac:dyDescent="0.35">
      <c r="A117" s="78"/>
      <c r="B117" s="79"/>
      <c r="C117" s="79"/>
      <c r="D117" s="80"/>
      <c r="E117" s="81"/>
      <c r="F117" s="73"/>
      <c r="G117" s="74"/>
      <c r="H117" s="75"/>
      <c r="I117" s="73"/>
      <c r="J117" s="74"/>
      <c r="K117" s="74"/>
      <c r="L117" s="74"/>
      <c r="M117" s="74"/>
      <c r="N117" s="74"/>
      <c r="O117" s="74"/>
      <c r="P117" s="74"/>
      <c r="Q117" s="74"/>
      <c r="R117" s="74"/>
      <c r="S117" s="74"/>
      <c r="T117" s="74"/>
      <c r="U117" s="74"/>
      <c r="V117" s="74"/>
      <c r="W117" s="74"/>
      <c r="X117" s="74"/>
      <c r="Y117" s="75"/>
      <c r="Z117" s="82"/>
    </row>
    <row r="118" spans="1:26" s="77" customFormat="1" x14ac:dyDescent="0.35">
      <c r="A118" s="78"/>
      <c r="B118" s="79"/>
      <c r="C118" s="79"/>
      <c r="D118" s="80"/>
      <c r="E118" s="81"/>
      <c r="F118" s="73"/>
      <c r="G118" s="74"/>
      <c r="H118" s="75"/>
      <c r="I118" s="73"/>
      <c r="J118" s="74"/>
      <c r="K118" s="74"/>
      <c r="L118" s="74"/>
      <c r="M118" s="74"/>
      <c r="N118" s="74"/>
      <c r="O118" s="74"/>
      <c r="P118" s="74"/>
      <c r="Q118" s="74"/>
      <c r="R118" s="74"/>
      <c r="S118" s="74"/>
      <c r="T118" s="74"/>
      <c r="U118" s="74"/>
      <c r="V118" s="74"/>
      <c r="W118" s="74"/>
      <c r="X118" s="74"/>
      <c r="Y118" s="75"/>
      <c r="Z118" s="82"/>
    </row>
    <row r="119" spans="1:26" s="77" customFormat="1" x14ac:dyDescent="0.35">
      <c r="A119" s="78"/>
      <c r="B119" s="79"/>
      <c r="C119" s="79"/>
      <c r="D119" s="80"/>
      <c r="E119" s="81"/>
      <c r="F119" s="73"/>
      <c r="G119" s="74"/>
      <c r="H119" s="75"/>
      <c r="I119" s="73"/>
      <c r="J119" s="74"/>
      <c r="K119" s="74"/>
      <c r="L119" s="74"/>
      <c r="M119" s="74"/>
      <c r="N119" s="74"/>
      <c r="O119" s="74"/>
      <c r="P119" s="74"/>
      <c r="Q119" s="74"/>
      <c r="R119" s="74"/>
      <c r="S119" s="74"/>
      <c r="T119" s="74"/>
      <c r="U119" s="74"/>
      <c r="V119" s="74"/>
      <c r="W119" s="74"/>
      <c r="X119" s="74"/>
      <c r="Y119" s="75"/>
      <c r="Z119" s="82"/>
    </row>
    <row r="120" spans="1:26" s="77" customFormat="1" x14ac:dyDescent="0.35">
      <c r="A120" s="78"/>
      <c r="B120" s="79"/>
      <c r="C120" s="79"/>
      <c r="D120" s="80"/>
      <c r="E120" s="81"/>
      <c r="F120" s="73"/>
      <c r="G120" s="74"/>
      <c r="H120" s="75"/>
      <c r="I120" s="73"/>
      <c r="J120" s="74"/>
      <c r="K120" s="74"/>
      <c r="L120" s="74"/>
      <c r="M120" s="74"/>
      <c r="N120" s="74"/>
      <c r="O120" s="74"/>
      <c r="P120" s="74"/>
      <c r="Q120" s="74"/>
      <c r="R120" s="74"/>
      <c r="S120" s="74"/>
      <c r="T120" s="74"/>
      <c r="U120" s="74"/>
      <c r="V120" s="74"/>
      <c r="W120" s="74"/>
      <c r="X120" s="74"/>
      <c r="Y120" s="75"/>
      <c r="Z120" s="82"/>
    </row>
    <row r="121" spans="1:26" s="77" customFormat="1" x14ac:dyDescent="0.35">
      <c r="A121" s="78"/>
      <c r="B121" s="79"/>
      <c r="C121" s="79"/>
      <c r="D121" s="80"/>
      <c r="E121" s="81"/>
      <c r="F121" s="73"/>
      <c r="G121" s="74"/>
      <c r="H121" s="75"/>
      <c r="I121" s="73"/>
      <c r="J121" s="74"/>
      <c r="K121" s="74"/>
      <c r="L121" s="74"/>
      <c r="M121" s="74"/>
      <c r="N121" s="74"/>
      <c r="O121" s="74"/>
      <c r="P121" s="74"/>
      <c r="Q121" s="74"/>
      <c r="R121" s="74"/>
      <c r="S121" s="74"/>
      <c r="T121" s="74"/>
      <c r="U121" s="74"/>
      <c r="V121" s="74"/>
      <c r="W121" s="74"/>
      <c r="X121" s="74"/>
      <c r="Y121" s="75"/>
      <c r="Z121" s="82"/>
    </row>
    <row r="122" spans="1:26" s="77" customFormat="1" x14ac:dyDescent="0.35">
      <c r="A122" s="78"/>
      <c r="B122" s="79"/>
      <c r="C122" s="79"/>
      <c r="D122" s="80"/>
      <c r="E122" s="81"/>
      <c r="F122" s="73"/>
      <c r="G122" s="74"/>
      <c r="H122" s="75"/>
      <c r="I122" s="73"/>
      <c r="J122" s="74"/>
      <c r="K122" s="74"/>
      <c r="L122" s="74"/>
      <c r="M122" s="74"/>
      <c r="N122" s="74"/>
      <c r="O122" s="74"/>
      <c r="P122" s="74"/>
      <c r="Q122" s="74"/>
      <c r="R122" s="74"/>
      <c r="S122" s="74"/>
      <c r="T122" s="74"/>
      <c r="U122" s="74"/>
      <c r="V122" s="74"/>
      <c r="W122" s="74"/>
      <c r="X122" s="74"/>
      <c r="Y122" s="75"/>
      <c r="Z122" s="82"/>
    </row>
    <row r="123" spans="1:26" s="77" customFormat="1" x14ac:dyDescent="0.35">
      <c r="A123" s="78"/>
      <c r="B123" s="79"/>
      <c r="C123" s="79"/>
      <c r="D123" s="80"/>
      <c r="E123" s="81"/>
      <c r="F123" s="73"/>
      <c r="G123" s="74"/>
      <c r="H123" s="75"/>
      <c r="I123" s="73"/>
      <c r="J123" s="74"/>
      <c r="K123" s="74"/>
      <c r="L123" s="74"/>
      <c r="M123" s="74"/>
      <c r="N123" s="74"/>
      <c r="O123" s="74"/>
      <c r="P123" s="74"/>
      <c r="Q123" s="74"/>
      <c r="R123" s="74"/>
      <c r="S123" s="74"/>
      <c r="T123" s="74"/>
      <c r="U123" s="74"/>
      <c r="V123" s="74"/>
      <c r="W123" s="74"/>
      <c r="X123" s="74"/>
      <c r="Y123" s="75"/>
      <c r="Z123" s="82"/>
    </row>
    <row r="124" spans="1:26" s="77" customFormat="1" x14ac:dyDescent="0.35">
      <c r="A124" s="78"/>
      <c r="B124" s="79"/>
      <c r="C124" s="79"/>
      <c r="D124" s="80"/>
      <c r="E124" s="81"/>
      <c r="F124" s="73"/>
      <c r="G124" s="74"/>
      <c r="H124" s="75"/>
      <c r="I124" s="73"/>
      <c r="J124" s="74"/>
      <c r="K124" s="74"/>
      <c r="L124" s="74"/>
      <c r="M124" s="74"/>
      <c r="N124" s="74"/>
      <c r="O124" s="74"/>
      <c r="P124" s="74"/>
      <c r="Q124" s="74"/>
      <c r="R124" s="74"/>
      <c r="S124" s="74"/>
      <c r="T124" s="74"/>
      <c r="U124" s="74"/>
      <c r="V124" s="74"/>
      <c r="W124" s="74"/>
      <c r="X124" s="74"/>
      <c r="Y124" s="75"/>
      <c r="Z124" s="82"/>
    </row>
    <row r="125" spans="1:26" s="77" customFormat="1" x14ac:dyDescent="0.35">
      <c r="A125" s="78"/>
      <c r="B125" s="79"/>
      <c r="C125" s="79"/>
      <c r="D125" s="80"/>
      <c r="E125" s="81"/>
      <c r="F125" s="73"/>
      <c r="G125" s="74"/>
      <c r="H125" s="75"/>
      <c r="I125" s="73"/>
      <c r="J125" s="74"/>
      <c r="K125" s="74"/>
      <c r="L125" s="74"/>
      <c r="M125" s="74"/>
      <c r="N125" s="74"/>
      <c r="O125" s="74"/>
      <c r="P125" s="74"/>
      <c r="Q125" s="74"/>
      <c r="R125" s="74"/>
      <c r="S125" s="74"/>
      <c r="T125" s="74"/>
      <c r="U125" s="74"/>
      <c r="V125" s="74"/>
      <c r="W125" s="74"/>
      <c r="X125" s="74"/>
      <c r="Y125" s="75"/>
      <c r="Z125" s="82"/>
    </row>
    <row r="126" spans="1:26" s="77" customFormat="1" x14ac:dyDescent="0.35">
      <c r="A126" s="78"/>
      <c r="B126" s="79"/>
      <c r="C126" s="79"/>
      <c r="D126" s="80"/>
      <c r="E126" s="81"/>
      <c r="F126" s="73"/>
      <c r="G126" s="74"/>
      <c r="H126" s="75"/>
      <c r="I126" s="73"/>
      <c r="J126" s="74"/>
      <c r="K126" s="74"/>
      <c r="L126" s="74"/>
      <c r="M126" s="74"/>
      <c r="N126" s="74"/>
      <c r="O126" s="74"/>
      <c r="P126" s="74"/>
      <c r="Q126" s="74"/>
      <c r="R126" s="74"/>
      <c r="S126" s="74"/>
      <c r="T126" s="74"/>
      <c r="U126" s="74"/>
      <c r="V126" s="74"/>
      <c r="W126" s="74"/>
      <c r="X126" s="74"/>
      <c r="Y126" s="75"/>
      <c r="Z126" s="82"/>
    </row>
    <row r="127" spans="1:26" s="77" customFormat="1" x14ac:dyDescent="0.35">
      <c r="A127" s="78"/>
      <c r="B127" s="79"/>
      <c r="C127" s="79"/>
      <c r="D127" s="80"/>
      <c r="E127" s="81"/>
      <c r="F127" s="73"/>
      <c r="G127" s="74"/>
      <c r="H127" s="75"/>
      <c r="I127" s="73"/>
      <c r="J127" s="74"/>
      <c r="K127" s="74"/>
      <c r="L127" s="74"/>
      <c r="M127" s="74"/>
      <c r="N127" s="74"/>
      <c r="O127" s="74"/>
      <c r="P127" s="74"/>
      <c r="Q127" s="74"/>
      <c r="R127" s="74"/>
      <c r="S127" s="74"/>
      <c r="T127" s="74"/>
      <c r="U127" s="74"/>
      <c r="V127" s="74"/>
      <c r="W127" s="74"/>
      <c r="X127" s="74"/>
      <c r="Y127" s="75"/>
      <c r="Z127" s="82"/>
    </row>
    <row r="128" spans="1:26" s="77" customFormat="1" x14ac:dyDescent="0.35">
      <c r="A128" s="78"/>
      <c r="B128" s="79"/>
      <c r="C128" s="79"/>
      <c r="D128" s="80"/>
      <c r="E128" s="81"/>
      <c r="F128" s="73"/>
      <c r="G128" s="74"/>
      <c r="H128" s="75"/>
      <c r="I128" s="73"/>
      <c r="J128" s="74"/>
      <c r="K128" s="74"/>
      <c r="L128" s="74"/>
      <c r="M128" s="74"/>
      <c r="N128" s="74"/>
      <c r="O128" s="74"/>
      <c r="P128" s="74"/>
      <c r="Q128" s="74"/>
      <c r="R128" s="74"/>
      <c r="S128" s="74"/>
      <c r="T128" s="74"/>
      <c r="U128" s="74"/>
      <c r="V128" s="74"/>
      <c r="W128" s="74"/>
      <c r="X128" s="74"/>
      <c r="Y128" s="75"/>
      <c r="Z128" s="82"/>
    </row>
    <row r="129" spans="1:26" s="77" customFormat="1" x14ac:dyDescent="0.35">
      <c r="A129" s="78"/>
      <c r="B129" s="79"/>
      <c r="C129" s="79"/>
      <c r="D129" s="80"/>
      <c r="E129" s="81"/>
      <c r="F129" s="73"/>
      <c r="G129" s="74"/>
      <c r="H129" s="75"/>
      <c r="I129" s="73"/>
      <c r="J129" s="74"/>
      <c r="K129" s="74"/>
      <c r="L129" s="74"/>
      <c r="M129" s="74"/>
      <c r="N129" s="74"/>
      <c r="O129" s="74"/>
      <c r="P129" s="74"/>
      <c r="Q129" s="74"/>
      <c r="R129" s="74"/>
      <c r="S129" s="74"/>
      <c r="T129" s="74"/>
      <c r="U129" s="74"/>
      <c r="V129" s="74"/>
      <c r="W129" s="74"/>
      <c r="X129" s="74"/>
      <c r="Y129" s="75"/>
      <c r="Z129" s="82"/>
    </row>
    <row r="130" spans="1:26" s="77" customFormat="1" x14ac:dyDescent="0.35">
      <c r="A130" s="78"/>
      <c r="B130" s="79"/>
      <c r="C130" s="79"/>
      <c r="D130" s="80"/>
      <c r="E130" s="81"/>
      <c r="F130" s="73"/>
      <c r="G130" s="74"/>
      <c r="H130" s="75"/>
      <c r="I130" s="73"/>
      <c r="J130" s="74"/>
      <c r="K130" s="74"/>
      <c r="L130" s="74"/>
      <c r="M130" s="74"/>
      <c r="N130" s="74"/>
      <c r="O130" s="74"/>
      <c r="P130" s="74"/>
      <c r="Q130" s="74"/>
      <c r="R130" s="74"/>
      <c r="S130" s="74"/>
      <c r="T130" s="74"/>
      <c r="U130" s="74"/>
      <c r="V130" s="74"/>
      <c r="W130" s="74"/>
      <c r="X130" s="74"/>
      <c r="Y130" s="75"/>
      <c r="Z130" s="82"/>
    </row>
    <row r="131" spans="1:26" s="77" customFormat="1" x14ac:dyDescent="0.35">
      <c r="A131" s="78"/>
      <c r="B131" s="79"/>
      <c r="C131" s="79"/>
      <c r="D131" s="80"/>
      <c r="E131" s="81"/>
      <c r="F131" s="73"/>
      <c r="G131" s="74"/>
      <c r="H131" s="75"/>
      <c r="I131" s="73"/>
      <c r="J131" s="74"/>
      <c r="K131" s="74"/>
      <c r="L131" s="74"/>
      <c r="M131" s="74"/>
      <c r="N131" s="74"/>
      <c r="O131" s="74"/>
      <c r="P131" s="74"/>
      <c r="Q131" s="74"/>
      <c r="R131" s="74"/>
      <c r="S131" s="74"/>
      <c r="T131" s="74"/>
      <c r="U131" s="74"/>
      <c r="V131" s="74"/>
      <c r="W131" s="74"/>
      <c r="X131" s="74"/>
      <c r="Y131" s="75"/>
      <c r="Z131" s="82"/>
    </row>
    <row r="132" spans="1:26" s="77" customFormat="1" x14ac:dyDescent="0.35">
      <c r="A132" s="78"/>
      <c r="B132" s="79"/>
      <c r="C132" s="79"/>
      <c r="D132" s="80"/>
      <c r="E132" s="81"/>
      <c r="F132" s="73"/>
      <c r="G132" s="74"/>
      <c r="H132" s="75"/>
      <c r="I132" s="73"/>
      <c r="J132" s="74"/>
      <c r="K132" s="74"/>
      <c r="L132" s="74"/>
      <c r="M132" s="74"/>
      <c r="N132" s="74"/>
      <c r="O132" s="74"/>
      <c r="P132" s="74"/>
      <c r="Q132" s="74"/>
      <c r="R132" s="74"/>
      <c r="S132" s="74"/>
      <c r="T132" s="74"/>
      <c r="U132" s="74"/>
      <c r="V132" s="74"/>
      <c r="W132" s="74"/>
      <c r="X132" s="74"/>
      <c r="Y132" s="75"/>
      <c r="Z132" s="82"/>
    </row>
    <row r="133" spans="1:26" s="77" customFormat="1" x14ac:dyDescent="0.35">
      <c r="A133" s="78"/>
      <c r="B133" s="79"/>
      <c r="C133" s="79"/>
      <c r="D133" s="80"/>
      <c r="E133" s="81"/>
      <c r="F133" s="73"/>
      <c r="G133" s="74"/>
      <c r="H133" s="75"/>
      <c r="I133" s="73"/>
      <c r="J133" s="74"/>
      <c r="K133" s="74"/>
      <c r="L133" s="74"/>
      <c r="M133" s="74"/>
      <c r="N133" s="74"/>
      <c r="O133" s="74"/>
      <c r="P133" s="74"/>
      <c r="Q133" s="74"/>
      <c r="R133" s="74"/>
      <c r="S133" s="74"/>
      <c r="T133" s="74"/>
      <c r="U133" s="74"/>
      <c r="V133" s="74"/>
      <c r="W133" s="74"/>
      <c r="X133" s="74"/>
      <c r="Y133" s="75"/>
      <c r="Z133" s="82"/>
    </row>
    <row r="134" spans="1:26" s="77" customFormat="1" x14ac:dyDescent="0.35">
      <c r="A134" s="78"/>
      <c r="B134" s="79"/>
      <c r="C134" s="79"/>
      <c r="D134" s="80"/>
      <c r="E134" s="81"/>
      <c r="F134" s="73"/>
      <c r="G134" s="74"/>
      <c r="H134" s="75"/>
      <c r="I134" s="73"/>
      <c r="J134" s="74"/>
      <c r="K134" s="74"/>
      <c r="L134" s="74"/>
      <c r="M134" s="74"/>
      <c r="N134" s="74"/>
      <c r="O134" s="74"/>
      <c r="P134" s="74"/>
      <c r="Q134" s="74"/>
      <c r="R134" s="74"/>
      <c r="S134" s="74"/>
      <c r="T134" s="74"/>
      <c r="U134" s="74"/>
      <c r="V134" s="74"/>
      <c r="W134" s="74"/>
      <c r="X134" s="74"/>
      <c r="Y134" s="75"/>
      <c r="Z134" s="82"/>
    </row>
    <row r="135" spans="1:26" s="77" customFormat="1" x14ac:dyDescent="0.35">
      <c r="A135" s="78"/>
      <c r="B135" s="79"/>
      <c r="C135" s="79"/>
      <c r="D135" s="80"/>
      <c r="E135" s="81"/>
      <c r="F135" s="73"/>
      <c r="G135" s="74"/>
      <c r="H135" s="75"/>
      <c r="I135" s="73"/>
      <c r="J135" s="74"/>
      <c r="K135" s="74"/>
      <c r="L135" s="74"/>
      <c r="M135" s="74"/>
      <c r="N135" s="74"/>
      <c r="O135" s="74"/>
      <c r="P135" s="74"/>
      <c r="Q135" s="74"/>
      <c r="R135" s="74"/>
      <c r="S135" s="74"/>
      <c r="T135" s="74"/>
      <c r="U135" s="74"/>
      <c r="V135" s="74"/>
      <c r="W135" s="74"/>
      <c r="X135" s="74"/>
      <c r="Y135" s="75"/>
      <c r="Z135" s="82"/>
    </row>
    <row r="136" spans="1:26" s="77" customFormat="1" x14ac:dyDescent="0.35">
      <c r="A136" s="78"/>
      <c r="B136" s="79"/>
      <c r="C136" s="79"/>
      <c r="D136" s="80"/>
      <c r="E136" s="81"/>
      <c r="F136" s="73"/>
      <c r="G136" s="74"/>
      <c r="H136" s="75"/>
      <c r="I136" s="73"/>
      <c r="J136" s="74"/>
      <c r="K136" s="74"/>
      <c r="L136" s="74"/>
      <c r="M136" s="74"/>
      <c r="N136" s="74"/>
      <c r="O136" s="74"/>
      <c r="P136" s="74"/>
      <c r="Q136" s="74"/>
      <c r="R136" s="74"/>
      <c r="S136" s="74"/>
      <c r="T136" s="74"/>
      <c r="U136" s="74"/>
      <c r="V136" s="74"/>
      <c r="W136" s="74"/>
      <c r="X136" s="74"/>
      <c r="Y136" s="75"/>
      <c r="Z136" s="82"/>
    </row>
    <row r="137" spans="1:26" s="77" customFormat="1" x14ac:dyDescent="0.35">
      <c r="A137" s="78"/>
      <c r="B137" s="79"/>
      <c r="C137" s="79"/>
      <c r="D137" s="80"/>
      <c r="E137" s="81"/>
      <c r="F137" s="73"/>
      <c r="G137" s="74"/>
      <c r="H137" s="75"/>
      <c r="I137" s="73"/>
      <c r="J137" s="74"/>
      <c r="K137" s="74"/>
      <c r="L137" s="74"/>
      <c r="M137" s="74"/>
      <c r="N137" s="74"/>
      <c r="O137" s="74"/>
      <c r="P137" s="74"/>
      <c r="Q137" s="74"/>
      <c r="R137" s="74"/>
      <c r="S137" s="74"/>
      <c r="T137" s="74"/>
      <c r="U137" s="74"/>
      <c r="V137" s="74"/>
      <c r="W137" s="74"/>
      <c r="X137" s="74"/>
      <c r="Y137" s="75"/>
      <c r="Z137" s="82"/>
    </row>
    <row r="138" spans="1:26" s="77" customFormat="1" x14ac:dyDescent="0.35">
      <c r="A138" s="78"/>
      <c r="B138" s="79"/>
      <c r="C138" s="79"/>
      <c r="D138" s="80"/>
      <c r="E138" s="81"/>
      <c r="F138" s="73"/>
      <c r="G138" s="74"/>
      <c r="H138" s="75"/>
      <c r="I138" s="73"/>
      <c r="J138" s="74"/>
      <c r="K138" s="74"/>
      <c r="L138" s="74"/>
      <c r="M138" s="74"/>
      <c r="N138" s="74"/>
      <c r="O138" s="74"/>
      <c r="P138" s="74"/>
      <c r="Q138" s="74"/>
      <c r="R138" s="74"/>
      <c r="S138" s="74"/>
      <c r="T138" s="74"/>
      <c r="U138" s="74"/>
      <c r="V138" s="74"/>
      <c r="W138" s="74"/>
      <c r="X138" s="74"/>
      <c r="Y138" s="75"/>
      <c r="Z138" s="82"/>
    </row>
    <row r="139" spans="1:26" s="77" customFormat="1" x14ac:dyDescent="0.35">
      <c r="A139" s="78"/>
      <c r="B139" s="79"/>
      <c r="C139" s="79"/>
      <c r="D139" s="80"/>
      <c r="E139" s="81"/>
      <c r="F139" s="73"/>
      <c r="G139" s="74"/>
      <c r="H139" s="75"/>
      <c r="I139" s="73"/>
      <c r="J139" s="74"/>
      <c r="K139" s="74"/>
      <c r="L139" s="74"/>
      <c r="M139" s="74"/>
      <c r="N139" s="74"/>
      <c r="O139" s="74"/>
      <c r="P139" s="74"/>
      <c r="Q139" s="74"/>
      <c r="R139" s="74"/>
      <c r="S139" s="74"/>
      <c r="T139" s="74"/>
      <c r="U139" s="74"/>
      <c r="V139" s="74"/>
      <c r="W139" s="74"/>
      <c r="X139" s="74"/>
      <c r="Y139" s="75"/>
      <c r="Z139" s="82"/>
    </row>
    <row r="140" spans="1:26" s="77" customFormat="1" x14ac:dyDescent="0.35">
      <c r="A140" s="78"/>
      <c r="B140" s="79"/>
      <c r="C140" s="79"/>
      <c r="D140" s="80"/>
      <c r="E140" s="81"/>
      <c r="F140" s="73"/>
      <c r="G140" s="74"/>
      <c r="H140" s="75"/>
      <c r="I140" s="73"/>
      <c r="J140" s="74"/>
      <c r="K140" s="74"/>
      <c r="L140" s="74"/>
      <c r="M140" s="74"/>
      <c r="N140" s="74"/>
      <c r="O140" s="74"/>
      <c r="P140" s="74"/>
      <c r="Q140" s="74"/>
      <c r="R140" s="74"/>
      <c r="S140" s="74"/>
      <c r="T140" s="74"/>
      <c r="U140" s="74"/>
      <c r="V140" s="74"/>
      <c r="W140" s="74"/>
      <c r="X140" s="74"/>
      <c r="Y140" s="75"/>
      <c r="Z140" s="82"/>
    </row>
    <row r="141" spans="1:26" s="77" customFormat="1" x14ac:dyDescent="0.35">
      <c r="A141" s="78"/>
      <c r="B141" s="79"/>
      <c r="C141" s="79"/>
      <c r="D141" s="80"/>
      <c r="E141" s="81"/>
      <c r="F141" s="73"/>
      <c r="G141" s="74"/>
      <c r="H141" s="75"/>
      <c r="I141" s="73"/>
      <c r="J141" s="74"/>
      <c r="K141" s="74"/>
      <c r="L141" s="74"/>
      <c r="M141" s="74"/>
      <c r="N141" s="74"/>
      <c r="O141" s="74"/>
      <c r="P141" s="74"/>
      <c r="Q141" s="74"/>
      <c r="R141" s="74"/>
      <c r="S141" s="74"/>
      <c r="T141" s="74"/>
      <c r="U141" s="74"/>
      <c r="V141" s="74"/>
      <c r="W141" s="74"/>
      <c r="X141" s="74"/>
      <c r="Y141" s="75"/>
      <c r="Z141" s="82"/>
    </row>
    <row r="142" spans="1:26" s="77" customFormat="1" x14ac:dyDescent="0.35">
      <c r="A142" s="78"/>
      <c r="B142" s="79"/>
      <c r="C142" s="79"/>
      <c r="D142" s="80"/>
      <c r="E142" s="81"/>
      <c r="F142" s="73"/>
      <c r="G142" s="74"/>
      <c r="H142" s="75"/>
      <c r="I142" s="73"/>
      <c r="J142" s="74"/>
      <c r="K142" s="74"/>
      <c r="L142" s="74"/>
      <c r="M142" s="74"/>
      <c r="N142" s="74"/>
      <c r="O142" s="74"/>
      <c r="P142" s="74"/>
      <c r="Q142" s="74"/>
      <c r="R142" s="74"/>
      <c r="S142" s="74"/>
      <c r="T142" s="74"/>
      <c r="U142" s="74"/>
      <c r="V142" s="74"/>
      <c r="W142" s="74"/>
      <c r="X142" s="74"/>
      <c r="Y142" s="75"/>
      <c r="Z142" s="82"/>
    </row>
    <row r="143" spans="1:26" s="77" customFormat="1" x14ac:dyDescent="0.35">
      <c r="A143" s="78"/>
      <c r="B143" s="79"/>
      <c r="C143" s="79"/>
      <c r="D143" s="80"/>
      <c r="E143" s="81"/>
      <c r="F143" s="73"/>
      <c r="G143" s="74"/>
      <c r="H143" s="75"/>
      <c r="I143" s="73"/>
      <c r="J143" s="74"/>
      <c r="K143" s="74"/>
      <c r="L143" s="74"/>
      <c r="M143" s="74"/>
      <c r="N143" s="74"/>
      <c r="O143" s="74"/>
      <c r="P143" s="74"/>
      <c r="Q143" s="74"/>
      <c r="R143" s="74"/>
      <c r="S143" s="74"/>
      <c r="T143" s="74"/>
      <c r="U143" s="74"/>
      <c r="V143" s="74"/>
      <c r="W143" s="74"/>
      <c r="X143" s="74"/>
      <c r="Y143" s="75"/>
      <c r="Z143" s="82"/>
    </row>
    <row r="144" spans="1:26" s="77" customFormat="1" x14ac:dyDescent="0.35">
      <c r="A144" s="78"/>
      <c r="B144" s="79"/>
      <c r="C144" s="79"/>
      <c r="D144" s="80"/>
      <c r="E144" s="81"/>
      <c r="F144" s="73"/>
      <c r="G144" s="74"/>
      <c r="H144" s="75"/>
      <c r="I144" s="73"/>
      <c r="J144" s="74"/>
      <c r="K144" s="74"/>
      <c r="L144" s="74"/>
      <c r="M144" s="74"/>
      <c r="N144" s="74"/>
      <c r="O144" s="74"/>
      <c r="P144" s="74"/>
      <c r="Q144" s="74"/>
      <c r="R144" s="74"/>
      <c r="S144" s="74"/>
      <c r="T144" s="74"/>
      <c r="U144" s="74"/>
      <c r="V144" s="74"/>
      <c r="W144" s="74"/>
      <c r="X144" s="74"/>
      <c r="Y144" s="75"/>
      <c r="Z144" s="82"/>
    </row>
    <row r="145" spans="1:26" s="77" customFormat="1" x14ac:dyDescent="0.35">
      <c r="A145" s="78"/>
      <c r="B145" s="79"/>
      <c r="C145" s="79"/>
      <c r="D145" s="80"/>
      <c r="E145" s="81"/>
      <c r="F145" s="73"/>
      <c r="G145" s="74"/>
      <c r="H145" s="75"/>
      <c r="I145" s="73"/>
      <c r="J145" s="74"/>
      <c r="K145" s="74"/>
      <c r="L145" s="74"/>
      <c r="M145" s="74"/>
      <c r="N145" s="74"/>
      <c r="O145" s="74"/>
      <c r="P145" s="74"/>
      <c r="Q145" s="74"/>
      <c r="R145" s="74"/>
      <c r="S145" s="74"/>
      <c r="T145" s="74"/>
      <c r="U145" s="74"/>
      <c r="V145" s="74"/>
      <c r="W145" s="74"/>
      <c r="X145" s="74"/>
      <c r="Y145" s="75"/>
      <c r="Z145" s="82"/>
    </row>
    <row r="146" spans="1:26" s="77" customFormat="1" x14ac:dyDescent="0.35">
      <c r="A146" s="78"/>
      <c r="B146" s="79"/>
      <c r="C146" s="79"/>
      <c r="D146" s="80"/>
      <c r="E146" s="81"/>
      <c r="F146" s="73"/>
      <c r="G146" s="74"/>
      <c r="H146" s="75"/>
      <c r="I146" s="73"/>
      <c r="J146" s="74"/>
      <c r="K146" s="74"/>
      <c r="L146" s="74"/>
      <c r="M146" s="74"/>
      <c r="N146" s="74"/>
      <c r="O146" s="74"/>
      <c r="P146" s="74"/>
      <c r="Q146" s="74"/>
      <c r="R146" s="74"/>
      <c r="S146" s="74"/>
      <c r="T146" s="74"/>
      <c r="U146" s="74"/>
      <c r="V146" s="74"/>
      <c r="W146" s="74"/>
      <c r="X146" s="74"/>
      <c r="Y146" s="75"/>
      <c r="Z146" s="82"/>
    </row>
    <row r="147" spans="1:26" s="77" customFormat="1" x14ac:dyDescent="0.35">
      <c r="A147" s="78"/>
      <c r="B147" s="79"/>
      <c r="C147" s="79"/>
      <c r="D147" s="80"/>
      <c r="E147" s="81"/>
      <c r="F147" s="73"/>
      <c r="G147" s="74"/>
      <c r="H147" s="75"/>
      <c r="I147" s="73"/>
      <c r="J147" s="74"/>
      <c r="K147" s="74"/>
      <c r="L147" s="74"/>
      <c r="M147" s="74"/>
      <c r="N147" s="74"/>
      <c r="O147" s="74"/>
      <c r="P147" s="74"/>
      <c r="Q147" s="74"/>
      <c r="R147" s="74"/>
      <c r="S147" s="74"/>
      <c r="T147" s="74"/>
      <c r="U147" s="74"/>
      <c r="V147" s="74"/>
      <c r="W147" s="74"/>
      <c r="X147" s="74"/>
      <c r="Y147" s="75"/>
      <c r="Z147" s="82"/>
    </row>
    <row r="148" spans="1:26" s="77" customFormat="1" x14ac:dyDescent="0.35">
      <c r="A148" s="78"/>
      <c r="B148" s="79"/>
      <c r="C148" s="79"/>
      <c r="D148" s="80"/>
      <c r="E148" s="81"/>
      <c r="F148" s="73"/>
      <c r="G148" s="74"/>
      <c r="H148" s="75"/>
      <c r="I148" s="73"/>
      <c r="J148" s="74"/>
      <c r="K148" s="74"/>
      <c r="L148" s="74"/>
      <c r="M148" s="74"/>
      <c r="N148" s="74"/>
      <c r="O148" s="74"/>
      <c r="P148" s="74"/>
      <c r="Q148" s="74"/>
      <c r="R148" s="74"/>
      <c r="S148" s="74"/>
      <c r="T148" s="74"/>
      <c r="U148" s="74"/>
      <c r="V148" s="74"/>
      <c r="W148" s="74"/>
      <c r="X148" s="74"/>
      <c r="Y148" s="75"/>
      <c r="Z148" s="82"/>
    </row>
    <row r="149" spans="1:26" s="77" customFormat="1" x14ac:dyDescent="0.35">
      <c r="A149" s="78"/>
      <c r="B149" s="79"/>
      <c r="C149" s="79"/>
      <c r="D149" s="80"/>
      <c r="E149" s="81"/>
      <c r="F149" s="73"/>
      <c r="G149" s="74"/>
      <c r="H149" s="75"/>
      <c r="I149" s="73"/>
      <c r="J149" s="74"/>
      <c r="K149" s="74"/>
      <c r="L149" s="74"/>
      <c r="M149" s="74"/>
      <c r="N149" s="74"/>
      <c r="O149" s="74"/>
      <c r="P149" s="74"/>
      <c r="Q149" s="74"/>
      <c r="R149" s="74"/>
      <c r="S149" s="74"/>
      <c r="T149" s="74"/>
      <c r="U149" s="74"/>
      <c r="V149" s="74"/>
      <c r="W149" s="74"/>
      <c r="X149" s="74"/>
      <c r="Y149" s="75"/>
      <c r="Z149" s="82"/>
    </row>
    <row r="150" spans="1:26" s="77" customFormat="1" x14ac:dyDescent="0.35">
      <c r="A150" s="78"/>
      <c r="B150" s="79"/>
      <c r="C150" s="79"/>
      <c r="D150" s="80"/>
      <c r="E150" s="81"/>
      <c r="F150" s="73"/>
      <c r="G150" s="74"/>
      <c r="H150" s="75"/>
      <c r="I150" s="73"/>
      <c r="J150" s="74"/>
      <c r="K150" s="74"/>
      <c r="L150" s="74"/>
      <c r="M150" s="74"/>
      <c r="N150" s="74"/>
      <c r="O150" s="74"/>
      <c r="P150" s="74"/>
      <c r="Q150" s="74"/>
      <c r="R150" s="74"/>
      <c r="S150" s="74"/>
      <c r="T150" s="74"/>
      <c r="U150" s="74"/>
      <c r="V150" s="74"/>
      <c r="W150" s="74"/>
      <c r="X150" s="74"/>
      <c r="Y150" s="75"/>
      <c r="Z150" s="82"/>
    </row>
    <row r="151" spans="1:26" s="77" customFormat="1" x14ac:dyDescent="0.35">
      <c r="A151" s="78"/>
      <c r="B151" s="79"/>
      <c r="C151" s="79"/>
      <c r="D151" s="80"/>
      <c r="E151" s="81"/>
      <c r="F151" s="73"/>
      <c r="G151" s="74"/>
      <c r="H151" s="75"/>
      <c r="I151" s="73"/>
      <c r="J151" s="74"/>
      <c r="K151" s="74"/>
      <c r="L151" s="74"/>
      <c r="M151" s="74"/>
      <c r="N151" s="74"/>
      <c r="O151" s="74"/>
      <c r="P151" s="74"/>
      <c r="Q151" s="74"/>
      <c r="R151" s="74"/>
      <c r="S151" s="74"/>
      <c r="T151" s="74"/>
      <c r="U151" s="74"/>
      <c r="V151" s="74"/>
      <c r="W151" s="74"/>
      <c r="X151" s="74"/>
      <c r="Y151" s="75"/>
      <c r="Z151" s="82"/>
    </row>
    <row r="152" spans="1:26" s="77" customFormat="1" x14ac:dyDescent="0.35">
      <c r="A152" s="78"/>
      <c r="B152" s="79"/>
      <c r="C152" s="79"/>
      <c r="D152" s="80"/>
      <c r="E152" s="81"/>
      <c r="F152" s="73"/>
      <c r="G152" s="74"/>
      <c r="H152" s="75"/>
      <c r="I152" s="73"/>
      <c r="J152" s="74"/>
      <c r="K152" s="74"/>
      <c r="L152" s="74"/>
      <c r="M152" s="74"/>
      <c r="N152" s="74"/>
      <c r="O152" s="74"/>
      <c r="P152" s="74"/>
      <c r="Q152" s="74"/>
      <c r="R152" s="74"/>
      <c r="S152" s="74"/>
      <c r="T152" s="74"/>
      <c r="U152" s="74"/>
      <c r="V152" s="74"/>
      <c r="W152" s="74"/>
      <c r="X152" s="74"/>
      <c r="Y152" s="75"/>
      <c r="Z152" s="82"/>
    </row>
    <row r="153" spans="1:26" s="77" customFormat="1" x14ac:dyDescent="0.35">
      <c r="A153" s="78"/>
      <c r="B153" s="79"/>
      <c r="C153" s="79"/>
      <c r="D153" s="80"/>
      <c r="E153" s="81"/>
      <c r="F153" s="73"/>
      <c r="G153" s="74"/>
      <c r="H153" s="75"/>
      <c r="I153" s="73"/>
      <c r="J153" s="74"/>
      <c r="K153" s="74"/>
      <c r="L153" s="74"/>
      <c r="M153" s="74"/>
      <c r="N153" s="74"/>
      <c r="O153" s="74"/>
      <c r="P153" s="74"/>
      <c r="Q153" s="74"/>
      <c r="R153" s="74"/>
      <c r="S153" s="74"/>
      <c r="T153" s="74"/>
      <c r="U153" s="74"/>
      <c r="V153" s="74"/>
      <c r="W153" s="74"/>
      <c r="X153" s="74"/>
      <c r="Y153" s="75"/>
      <c r="Z153" s="82"/>
    </row>
    <row r="154" spans="1:26" s="77" customFormat="1" x14ac:dyDescent="0.35">
      <c r="A154" s="78"/>
      <c r="B154" s="79"/>
      <c r="C154" s="79"/>
      <c r="D154" s="80"/>
      <c r="E154" s="81"/>
      <c r="F154" s="73"/>
      <c r="G154" s="74"/>
      <c r="H154" s="75"/>
      <c r="I154" s="73"/>
      <c r="J154" s="74"/>
      <c r="K154" s="74"/>
      <c r="L154" s="74"/>
      <c r="M154" s="74"/>
      <c r="N154" s="74"/>
      <c r="O154" s="74"/>
      <c r="P154" s="74"/>
      <c r="Q154" s="74"/>
      <c r="R154" s="74"/>
      <c r="S154" s="74"/>
      <c r="T154" s="74"/>
      <c r="U154" s="74"/>
      <c r="V154" s="74"/>
      <c r="W154" s="74"/>
      <c r="X154" s="74"/>
      <c r="Y154" s="75"/>
      <c r="Z154" s="82"/>
    </row>
    <row r="155" spans="1:26" s="77" customFormat="1" x14ac:dyDescent="0.35">
      <c r="A155" s="78"/>
      <c r="B155" s="79"/>
      <c r="C155" s="79"/>
      <c r="D155" s="80"/>
      <c r="E155" s="81"/>
      <c r="F155" s="73"/>
      <c r="G155" s="74"/>
      <c r="H155" s="75"/>
      <c r="I155" s="73"/>
      <c r="J155" s="74"/>
      <c r="K155" s="74"/>
      <c r="L155" s="74"/>
      <c r="M155" s="74"/>
      <c r="N155" s="74"/>
      <c r="O155" s="74"/>
      <c r="P155" s="74"/>
      <c r="Q155" s="74"/>
      <c r="R155" s="74"/>
      <c r="S155" s="74"/>
      <c r="T155" s="74"/>
      <c r="U155" s="74"/>
      <c r="V155" s="74"/>
      <c r="W155" s="74"/>
      <c r="X155" s="74"/>
      <c r="Y155" s="75"/>
      <c r="Z155" s="82"/>
    </row>
    <row r="156" spans="1:26" s="77" customFormat="1" x14ac:dyDescent="0.35">
      <c r="A156" s="78"/>
      <c r="B156" s="79"/>
      <c r="C156" s="79"/>
      <c r="D156" s="80"/>
      <c r="E156" s="81"/>
      <c r="F156" s="73"/>
      <c r="G156" s="74"/>
      <c r="H156" s="75"/>
      <c r="I156" s="73"/>
      <c r="J156" s="74"/>
      <c r="K156" s="74"/>
      <c r="L156" s="74"/>
      <c r="M156" s="74"/>
      <c r="N156" s="74"/>
      <c r="O156" s="74"/>
      <c r="P156" s="74"/>
      <c r="Q156" s="74"/>
      <c r="R156" s="74"/>
      <c r="S156" s="74"/>
      <c r="T156" s="74"/>
      <c r="U156" s="74"/>
      <c r="V156" s="74"/>
      <c r="W156" s="74"/>
      <c r="X156" s="74"/>
      <c r="Y156" s="75"/>
      <c r="Z156" s="82"/>
    </row>
    <row r="157" spans="1:26" s="77" customFormat="1" x14ac:dyDescent="0.35">
      <c r="A157" s="78"/>
      <c r="B157" s="79"/>
      <c r="C157" s="79"/>
      <c r="D157" s="80"/>
      <c r="E157" s="81"/>
      <c r="F157" s="73"/>
      <c r="G157" s="74"/>
      <c r="H157" s="75"/>
      <c r="I157" s="73"/>
      <c r="J157" s="74"/>
      <c r="K157" s="74"/>
      <c r="L157" s="74"/>
      <c r="M157" s="74"/>
      <c r="N157" s="74"/>
      <c r="O157" s="74"/>
      <c r="P157" s="74"/>
      <c r="Q157" s="74"/>
      <c r="R157" s="74"/>
      <c r="S157" s="74"/>
      <c r="T157" s="74"/>
      <c r="U157" s="74"/>
      <c r="V157" s="74"/>
      <c r="W157" s="74"/>
      <c r="X157" s="74"/>
      <c r="Y157" s="75"/>
      <c r="Z157" s="82"/>
    </row>
    <row r="158" spans="1:26" s="77" customFormat="1" x14ac:dyDescent="0.35">
      <c r="A158" s="78"/>
      <c r="B158" s="79"/>
      <c r="C158" s="79"/>
      <c r="D158" s="80"/>
      <c r="E158" s="81"/>
      <c r="F158" s="73"/>
      <c r="G158" s="74"/>
      <c r="H158" s="75"/>
      <c r="I158" s="73"/>
      <c r="J158" s="74"/>
      <c r="K158" s="74"/>
      <c r="L158" s="74"/>
      <c r="M158" s="74"/>
      <c r="N158" s="74"/>
      <c r="O158" s="74"/>
      <c r="P158" s="74"/>
      <c r="Q158" s="74"/>
      <c r="R158" s="74"/>
      <c r="S158" s="74"/>
      <c r="T158" s="74"/>
      <c r="U158" s="74"/>
      <c r="V158" s="74"/>
      <c r="W158" s="74"/>
      <c r="X158" s="74"/>
      <c r="Y158" s="75"/>
      <c r="Z158" s="82"/>
    </row>
    <row r="159" spans="1:26" s="77" customFormat="1" x14ac:dyDescent="0.35">
      <c r="A159" s="78"/>
      <c r="B159" s="79"/>
      <c r="C159" s="79"/>
      <c r="D159" s="80"/>
      <c r="E159" s="81"/>
      <c r="F159" s="73"/>
      <c r="G159" s="74"/>
      <c r="H159" s="75"/>
      <c r="I159" s="73"/>
      <c r="J159" s="74"/>
      <c r="K159" s="74"/>
      <c r="L159" s="74"/>
      <c r="M159" s="74"/>
      <c r="N159" s="74"/>
      <c r="O159" s="74"/>
      <c r="P159" s="74"/>
      <c r="Q159" s="74"/>
      <c r="R159" s="74"/>
      <c r="S159" s="74"/>
      <c r="T159" s="74"/>
      <c r="U159" s="74"/>
      <c r="V159" s="74"/>
      <c r="W159" s="74"/>
      <c r="X159" s="74"/>
      <c r="Y159" s="75"/>
      <c r="Z159" s="82"/>
    </row>
    <row r="160" spans="1:26" s="77" customFormat="1" x14ac:dyDescent="0.35">
      <c r="A160" s="78"/>
      <c r="B160" s="79"/>
      <c r="C160" s="79"/>
      <c r="D160" s="80"/>
      <c r="E160" s="81"/>
      <c r="F160" s="73"/>
      <c r="G160" s="74"/>
      <c r="H160" s="75"/>
      <c r="I160" s="73"/>
      <c r="J160" s="74"/>
      <c r="K160" s="74"/>
      <c r="L160" s="74"/>
      <c r="M160" s="74"/>
      <c r="N160" s="74"/>
      <c r="O160" s="74"/>
      <c r="P160" s="74"/>
      <c r="Q160" s="74"/>
      <c r="R160" s="74"/>
      <c r="S160" s="74"/>
      <c r="T160" s="74"/>
      <c r="U160" s="74"/>
      <c r="V160" s="74"/>
      <c r="W160" s="74"/>
      <c r="X160" s="74"/>
      <c r="Y160" s="75"/>
      <c r="Z160" s="82"/>
    </row>
    <row r="161" spans="1:26" s="77" customFormat="1" x14ac:dyDescent="0.35">
      <c r="A161" s="78"/>
      <c r="B161" s="79"/>
      <c r="C161" s="79"/>
      <c r="D161" s="80"/>
      <c r="E161" s="81"/>
      <c r="F161" s="73"/>
      <c r="G161" s="74"/>
      <c r="H161" s="75"/>
      <c r="I161" s="73"/>
      <c r="J161" s="74"/>
      <c r="K161" s="74"/>
      <c r="L161" s="74"/>
      <c r="M161" s="74"/>
      <c r="N161" s="74"/>
      <c r="O161" s="74"/>
      <c r="P161" s="74"/>
      <c r="Q161" s="74"/>
      <c r="R161" s="74"/>
      <c r="S161" s="74"/>
      <c r="T161" s="74"/>
      <c r="U161" s="74"/>
      <c r="V161" s="74"/>
      <c r="W161" s="74"/>
      <c r="X161" s="74"/>
      <c r="Y161" s="75"/>
      <c r="Z161" s="82"/>
    </row>
    <row r="162" spans="1:26" s="77" customFormat="1" x14ac:dyDescent="0.35">
      <c r="A162" s="78"/>
      <c r="B162" s="79"/>
      <c r="C162" s="79"/>
      <c r="D162" s="80"/>
      <c r="E162" s="81"/>
      <c r="F162" s="73"/>
      <c r="G162" s="74"/>
      <c r="H162" s="75"/>
      <c r="I162" s="73"/>
      <c r="J162" s="74"/>
      <c r="K162" s="74"/>
      <c r="L162" s="74"/>
      <c r="M162" s="74"/>
      <c r="N162" s="74"/>
      <c r="O162" s="74"/>
      <c r="P162" s="74"/>
      <c r="Q162" s="74"/>
      <c r="R162" s="74"/>
      <c r="S162" s="74"/>
      <c r="T162" s="74"/>
      <c r="U162" s="74"/>
      <c r="V162" s="74"/>
      <c r="W162" s="74"/>
      <c r="X162" s="74"/>
      <c r="Y162" s="75"/>
      <c r="Z162" s="82"/>
    </row>
    <row r="163" spans="1:26" s="77" customFormat="1" x14ac:dyDescent="0.35">
      <c r="A163" s="78"/>
      <c r="B163" s="79"/>
      <c r="C163" s="79"/>
      <c r="D163" s="80"/>
      <c r="E163" s="81"/>
      <c r="F163" s="73"/>
      <c r="G163" s="74"/>
      <c r="H163" s="75"/>
      <c r="I163" s="73"/>
      <c r="J163" s="74"/>
      <c r="K163" s="74"/>
      <c r="L163" s="74"/>
      <c r="M163" s="74"/>
      <c r="N163" s="74"/>
      <c r="O163" s="74"/>
      <c r="P163" s="74"/>
      <c r="Q163" s="74"/>
      <c r="R163" s="74"/>
      <c r="S163" s="74"/>
      <c r="T163" s="74"/>
      <c r="U163" s="74"/>
      <c r="V163" s="74"/>
      <c r="W163" s="74"/>
      <c r="X163" s="74"/>
      <c r="Y163" s="75"/>
      <c r="Z163" s="82"/>
    </row>
    <row r="164" spans="1:26" s="77" customFormat="1" x14ac:dyDescent="0.35">
      <c r="A164" s="78"/>
      <c r="B164" s="79"/>
      <c r="C164" s="79"/>
      <c r="D164" s="80"/>
      <c r="E164" s="81"/>
      <c r="F164" s="73"/>
      <c r="G164" s="74"/>
      <c r="H164" s="75"/>
      <c r="I164" s="73"/>
      <c r="J164" s="74"/>
      <c r="K164" s="74"/>
      <c r="L164" s="74"/>
      <c r="M164" s="74"/>
      <c r="N164" s="74"/>
      <c r="O164" s="74"/>
      <c r="P164" s="74"/>
      <c r="Q164" s="74"/>
      <c r="R164" s="74"/>
      <c r="S164" s="74"/>
      <c r="T164" s="74"/>
      <c r="U164" s="74"/>
      <c r="V164" s="74"/>
      <c r="W164" s="74"/>
      <c r="X164" s="74"/>
      <c r="Y164" s="75"/>
      <c r="Z164" s="82"/>
    </row>
    <row r="165" spans="1:26" s="77" customFormat="1" x14ac:dyDescent="0.35">
      <c r="A165" s="78"/>
      <c r="B165" s="79"/>
      <c r="C165" s="79"/>
      <c r="D165" s="80"/>
      <c r="E165" s="81"/>
      <c r="F165" s="73"/>
      <c r="G165" s="74"/>
      <c r="H165" s="75"/>
      <c r="I165" s="73"/>
      <c r="J165" s="74"/>
      <c r="K165" s="74"/>
      <c r="L165" s="74"/>
      <c r="M165" s="74"/>
      <c r="N165" s="74"/>
      <c r="O165" s="74"/>
      <c r="P165" s="74"/>
      <c r="Q165" s="74"/>
      <c r="R165" s="74"/>
      <c r="S165" s="74"/>
      <c r="T165" s="74"/>
      <c r="U165" s="74"/>
      <c r="V165" s="74"/>
      <c r="W165" s="74"/>
      <c r="X165" s="74"/>
      <c r="Y165" s="75"/>
      <c r="Z165" s="82"/>
    </row>
    <row r="166" spans="1:26" s="77" customFormat="1" x14ac:dyDescent="0.35">
      <c r="A166" s="78"/>
      <c r="B166" s="79"/>
      <c r="C166" s="79"/>
      <c r="D166" s="80"/>
      <c r="E166" s="81"/>
      <c r="F166" s="73"/>
      <c r="G166" s="74"/>
      <c r="H166" s="75"/>
      <c r="I166" s="73"/>
      <c r="J166" s="74"/>
      <c r="K166" s="74"/>
      <c r="L166" s="74"/>
      <c r="M166" s="74"/>
      <c r="N166" s="74"/>
      <c r="O166" s="74"/>
      <c r="P166" s="74"/>
      <c r="Q166" s="74"/>
      <c r="R166" s="74"/>
      <c r="S166" s="74"/>
      <c r="T166" s="74"/>
      <c r="U166" s="74"/>
      <c r="V166" s="74"/>
      <c r="W166" s="74"/>
      <c r="X166" s="74"/>
      <c r="Y166" s="75"/>
      <c r="Z166" s="82"/>
    </row>
    <row r="167" spans="1:26" s="77" customFormat="1" x14ac:dyDescent="0.35">
      <c r="A167" s="78"/>
      <c r="B167" s="79"/>
      <c r="C167" s="79"/>
      <c r="D167" s="80"/>
      <c r="E167" s="81"/>
      <c r="F167" s="73"/>
      <c r="G167" s="74"/>
      <c r="H167" s="75"/>
      <c r="I167" s="73"/>
      <c r="J167" s="74"/>
      <c r="K167" s="74"/>
      <c r="L167" s="74"/>
      <c r="M167" s="74"/>
      <c r="N167" s="74"/>
      <c r="O167" s="74"/>
      <c r="P167" s="74"/>
      <c r="Q167" s="74"/>
      <c r="R167" s="74"/>
      <c r="S167" s="74"/>
      <c r="T167" s="74"/>
      <c r="U167" s="74"/>
      <c r="V167" s="74"/>
      <c r="W167" s="74"/>
      <c r="X167" s="74"/>
      <c r="Y167" s="75"/>
      <c r="Z167" s="82"/>
    </row>
    <row r="168" spans="1:26" s="77" customFormat="1" x14ac:dyDescent="0.35">
      <c r="A168" s="78"/>
      <c r="B168" s="79"/>
      <c r="C168" s="79"/>
      <c r="D168" s="80"/>
      <c r="E168" s="81"/>
      <c r="F168" s="73"/>
      <c r="G168" s="74"/>
      <c r="H168" s="75"/>
      <c r="I168" s="73"/>
      <c r="J168" s="74"/>
      <c r="K168" s="74"/>
      <c r="L168" s="74"/>
      <c r="M168" s="74"/>
      <c r="N168" s="74"/>
      <c r="O168" s="74"/>
      <c r="P168" s="74"/>
      <c r="Q168" s="74"/>
      <c r="R168" s="74"/>
      <c r="S168" s="74"/>
      <c r="T168" s="74"/>
      <c r="U168" s="74"/>
      <c r="V168" s="74"/>
      <c r="W168" s="74"/>
      <c r="X168" s="74"/>
      <c r="Y168" s="75"/>
      <c r="Z168" s="82"/>
    </row>
    <row r="169" spans="1:26" s="77" customFormat="1" x14ac:dyDescent="0.35">
      <c r="A169" s="78"/>
      <c r="B169" s="79"/>
      <c r="C169" s="79"/>
      <c r="D169" s="80"/>
      <c r="E169" s="81"/>
      <c r="F169" s="73"/>
      <c r="G169" s="74"/>
      <c r="H169" s="75"/>
      <c r="I169" s="73"/>
      <c r="J169" s="74"/>
      <c r="K169" s="74"/>
      <c r="L169" s="74"/>
      <c r="M169" s="74"/>
      <c r="N169" s="74"/>
      <c r="O169" s="74"/>
      <c r="P169" s="74"/>
      <c r="Q169" s="74"/>
      <c r="R169" s="74"/>
      <c r="S169" s="74"/>
      <c r="T169" s="74"/>
      <c r="U169" s="74"/>
      <c r="V169" s="74"/>
      <c r="W169" s="74"/>
      <c r="X169" s="74"/>
      <c r="Y169" s="75"/>
      <c r="Z169" s="82"/>
    </row>
    <row r="170" spans="1:26" s="77" customFormat="1" x14ac:dyDescent="0.35">
      <c r="A170" s="78"/>
      <c r="B170" s="79"/>
      <c r="C170" s="79"/>
      <c r="D170" s="80"/>
      <c r="E170" s="81"/>
      <c r="F170" s="73"/>
      <c r="G170" s="74"/>
      <c r="H170" s="75"/>
      <c r="I170" s="73"/>
      <c r="J170" s="74"/>
      <c r="K170" s="74"/>
      <c r="L170" s="74"/>
      <c r="M170" s="74"/>
      <c r="N170" s="74"/>
      <c r="O170" s="74"/>
      <c r="P170" s="74"/>
      <c r="Q170" s="74"/>
      <c r="R170" s="74"/>
      <c r="S170" s="74"/>
      <c r="T170" s="74"/>
      <c r="U170" s="74"/>
      <c r="V170" s="74"/>
      <c r="W170" s="74"/>
      <c r="X170" s="74"/>
      <c r="Y170" s="75"/>
      <c r="Z170" s="82"/>
    </row>
    <row r="171" spans="1:26" s="77" customFormat="1" x14ac:dyDescent="0.35">
      <c r="A171" s="78"/>
      <c r="B171" s="79"/>
      <c r="C171" s="79"/>
      <c r="D171" s="80"/>
      <c r="E171" s="81"/>
      <c r="F171" s="73"/>
      <c r="G171" s="74"/>
      <c r="H171" s="75"/>
      <c r="I171" s="73"/>
      <c r="J171" s="74"/>
      <c r="K171" s="74"/>
      <c r="L171" s="74"/>
      <c r="M171" s="74"/>
      <c r="N171" s="74"/>
      <c r="O171" s="74"/>
      <c r="P171" s="74"/>
      <c r="Q171" s="74"/>
      <c r="R171" s="74"/>
      <c r="S171" s="74"/>
      <c r="T171" s="74"/>
      <c r="U171" s="74"/>
      <c r="V171" s="74"/>
      <c r="W171" s="74"/>
      <c r="X171" s="74"/>
      <c r="Y171" s="75"/>
      <c r="Z171" s="82"/>
    </row>
    <row r="172" spans="1:26" s="77" customFormat="1" x14ac:dyDescent="0.35">
      <c r="A172" s="78"/>
      <c r="B172" s="79"/>
      <c r="C172" s="79"/>
      <c r="D172" s="80"/>
      <c r="E172" s="81"/>
      <c r="F172" s="73"/>
      <c r="G172" s="74"/>
      <c r="H172" s="75"/>
      <c r="I172" s="73"/>
      <c r="J172" s="74"/>
      <c r="K172" s="74"/>
      <c r="L172" s="74"/>
      <c r="M172" s="74"/>
      <c r="N172" s="74"/>
      <c r="O172" s="74"/>
      <c r="P172" s="74"/>
      <c r="Q172" s="74"/>
      <c r="R172" s="74"/>
      <c r="S172" s="74"/>
      <c r="T172" s="74"/>
      <c r="U172" s="74"/>
      <c r="V172" s="74"/>
      <c r="W172" s="74"/>
      <c r="X172" s="74"/>
      <c r="Y172" s="75"/>
      <c r="Z172" s="82"/>
    </row>
    <row r="173" spans="1:26" s="77" customFormat="1" x14ac:dyDescent="0.35">
      <c r="A173" s="78"/>
      <c r="B173" s="79"/>
      <c r="C173" s="79"/>
      <c r="D173" s="80"/>
      <c r="E173" s="81"/>
      <c r="F173" s="73"/>
      <c r="G173" s="74"/>
      <c r="H173" s="75"/>
      <c r="I173" s="73"/>
      <c r="J173" s="74"/>
      <c r="K173" s="74"/>
      <c r="L173" s="74"/>
      <c r="M173" s="74"/>
      <c r="N173" s="74"/>
      <c r="O173" s="74"/>
      <c r="P173" s="74"/>
      <c r="Q173" s="74"/>
      <c r="R173" s="74"/>
      <c r="S173" s="74"/>
      <c r="T173" s="74"/>
      <c r="U173" s="74"/>
      <c r="V173" s="74"/>
      <c r="W173" s="74"/>
      <c r="X173" s="74"/>
      <c r="Y173" s="75"/>
      <c r="Z173" s="82"/>
    </row>
    <row r="174" spans="1:26" s="77" customFormat="1" x14ac:dyDescent="0.35">
      <c r="A174" s="78"/>
      <c r="B174" s="79"/>
      <c r="C174" s="79"/>
      <c r="D174" s="80"/>
      <c r="E174" s="81"/>
      <c r="F174" s="73"/>
      <c r="G174" s="74"/>
      <c r="H174" s="75"/>
      <c r="I174" s="73"/>
      <c r="J174" s="74"/>
      <c r="K174" s="74"/>
      <c r="L174" s="74"/>
      <c r="M174" s="74"/>
      <c r="N174" s="74"/>
      <c r="O174" s="74"/>
      <c r="P174" s="74"/>
      <c r="Q174" s="74"/>
      <c r="R174" s="74"/>
      <c r="S174" s="74"/>
      <c r="T174" s="74"/>
      <c r="U174" s="74"/>
      <c r="V174" s="74"/>
      <c r="W174" s="74"/>
      <c r="X174" s="74"/>
      <c r="Y174" s="75"/>
      <c r="Z174" s="82"/>
    </row>
    <row r="175" spans="1:26" s="77" customFormat="1" x14ac:dyDescent="0.35">
      <c r="A175" s="78"/>
      <c r="B175" s="79"/>
      <c r="C175" s="79"/>
      <c r="D175" s="80"/>
      <c r="E175" s="81"/>
      <c r="F175" s="73"/>
      <c r="G175" s="74"/>
      <c r="H175" s="75"/>
      <c r="I175" s="73"/>
      <c r="J175" s="74"/>
      <c r="K175" s="74"/>
      <c r="L175" s="74"/>
      <c r="M175" s="74"/>
      <c r="N175" s="74"/>
      <c r="O175" s="74"/>
      <c r="P175" s="74"/>
      <c r="Q175" s="74"/>
      <c r="R175" s="74"/>
      <c r="S175" s="74"/>
      <c r="T175" s="74"/>
      <c r="U175" s="74"/>
      <c r="V175" s="74"/>
      <c r="W175" s="74"/>
      <c r="X175" s="74"/>
      <c r="Y175" s="75"/>
      <c r="Z175" s="82"/>
    </row>
    <row r="176" spans="1:26" s="77" customFormat="1" x14ac:dyDescent="0.35">
      <c r="A176" s="78"/>
      <c r="B176" s="79"/>
      <c r="C176" s="79"/>
      <c r="D176" s="80"/>
      <c r="E176" s="81"/>
      <c r="F176" s="73"/>
      <c r="G176" s="74"/>
      <c r="H176" s="75"/>
      <c r="I176" s="73"/>
      <c r="J176" s="74"/>
      <c r="K176" s="74"/>
      <c r="L176" s="74"/>
      <c r="M176" s="74"/>
      <c r="N176" s="74"/>
      <c r="O176" s="74"/>
      <c r="P176" s="74"/>
      <c r="Q176" s="74"/>
      <c r="R176" s="74"/>
      <c r="S176" s="74"/>
      <c r="T176" s="74"/>
      <c r="U176" s="74"/>
      <c r="V176" s="74"/>
      <c r="W176" s="74"/>
      <c r="X176" s="74"/>
      <c r="Y176" s="75"/>
      <c r="Z176" s="82"/>
    </row>
    <row r="177" spans="1:26" s="77" customFormat="1" x14ac:dyDescent="0.35">
      <c r="A177" s="78"/>
      <c r="B177" s="79"/>
      <c r="C177" s="79"/>
      <c r="D177" s="80"/>
      <c r="E177" s="81"/>
      <c r="F177" s="73"/>
      <c r="G177" s="74"/>
      <c r="H177" s="75"/>
      <c r="I177" s="73"/>
      <c r="J177" s="74"/>
      <c r="K177" s="74"/>
      <c r="L177" s="74"/>
      <c r="M177" s="74"/>
      <c r="N177" s="74"/>
      <c r="O177" s="74"/>
      <c r="P177" s="74"/>
      <c r="Q177" s="74"/>
      <c r="R177" s="74"/>
      <c r="S177" s="74"/>
      <c r="T177" s="74"/>
      <c r="U177" s="74"/>
      <c r="V177" s="74"/>
      <c r="W177" s="74"/>
      <c r="X177" s="74"/>
      <c r="Y177" s="75"/>
      <c r="Z177" s="82"/>
    </row>
    <row r="178" spans="1:26" s="77" customFormat="1" x14ac:dyDescent="0.35">
      <c r="A178" s="78"/>
      <c r="B178" s="79"/>
      <c r="C178" s="79"/>
      <c r="D178" s="80"/>
      <c r="E178" s="81"/>
      <c r="F178" s="73"/>
      <c r="G178" s="74"/>
      <c r="H178" s="75"/>
      <c r="I178" s="73"/>
      <c r="J178" s="74"/>
      <c r="K178" s="74"/>
      <c r="L178" s="74"/>
      <c r="M178" s="74"/>
      <c r="N178" s="74"/>
      <c r="O178" s="74"/>
      <c r="P178" s="74"/>
      <c r="Q178" s="74"/>
      <c r="R178" s="74"/>
      <c r="S178" s="74"/>
      <c r="T178" s="74"/>
      <c r="U178" s="74"/>
      <c r="V178" s="74"/>
      <c r="W178" s="74"/>
      <c r="X178" s="74"/>
      <c r="Y178" s="75"/>
      <c r="Z178" s="82"/>
    </row>
    <row r="179" spans="1:26" s="77" customFormat="1" x14ac:dyDescent="0.35">
      <c r="A179" s="78"/>
      <c r="B179" s="79"/>
      <c r="C179" s="79"/>
      <c r="D179" s="80"/>
      <c r="E179" s="81"/>
      <c r="F179" s="73"/>
      <c r="G179" s="74"/>
      <c r="H179" s="75"/>
      <c r="I179" s="73"/>
      <c r="J179" s="74"/>
      <c r="K179" s="74"/>
      <c r="L179" s="74"/>
      <c r="M179" s="74"/>
      <c r="N179" s="74"/>
      <c r="O179" s="74"/>
      <c r="P179" s="74"/>
      <c r="Q179" s="74"/>
      <c r="R179" s="74"/>
      <c r="S179" s="74"/>
      <c r="T179" s="74"/>
      <c r="U179" s="74"/>
      <c r="V179" s="74"/>
      <c r="W179" s="74"/>
      <c r="X179" s="74"/>
      <c r="Y179" s="75"/>
      <c r="Z179" s="82"/>
    </row>
    <row r="180" spans="1:26" s="77" customFormat="1" x14ac:dyDescent="0.35">
      <c r="A180" s="78"/>
      <c r="B180" s="79"/>
      <c r="C180" s="79"/>
      <c r="D180" s="80"/>
      <c r="E180" s="81"/>
      <c r="F180" s="73"/>
      <c r="G180" s="74"/>
      <c r="H180" s="75"/>
      <c r="I180" s="73"/>
      <c r="J180" s="74"/>
      <c r="K180" s="74"/>
      <c r="L180" s="74"/>
      <c r="M180" s="74"/>
      <c r="N180" s="74"/>
      <c r="O180" s="74"/>
      <c r="P180" s="74"/>
      <c r="Q180" s="74"/>
      <c r="R180" s="74"/>
      <c r="S180" s="74"/>
      <c r="T180" s="74"/>
      <c r="U180" s="74"/>
      <c r="V180" s="74"/>
      <c r="W180" s="74"/>
      <c r="X180" s="74"/>
      <c r="Y180" s="75"/>
      <c r="Z180" s="82"/>
    </row>
    <row r="181" spans="1:26" s="77" customFormat="1" x14ac:dyDescent="0.35">
      <c r="A181" s="78"/>
      <c r="B181" s="79"/>
      <c r="C181" s="79"/>
      <c r="D181" s="80"/>
      <c r="E181" s="81"/>
      <c r="F181" s="73"/>
      <c r="G181" s="74"/>
      <c r="H181" s="75"/>
      <c r="I181" s="73"/>
      <c r="J181" s="74"/>
      <c r="K181" s="74"/>
      <c r="L181" s="74"/>
      <c r="M181" s="74"/>
      <c r="N181" s="74"/>
      <c r="O181" s="74"/>
      <c r="P181" s="74"/>
      <c r="Q181" s="74"/>
      <c r="R181" s="74"/>
      <c r="S181" s="74"/>
      <c r="T181" s="74"/>
      <c r="U181" s="74"/>
      <c r="V181" s="74"/>
      <c r="W181" s="74"/>
      <c r="X181" s="74"/>
      <c r="Y181" s="75"/>
      <c r="Z181" s="82"/>
    </row>
    <row r="182" spans="1:26" s="77" customFormat="1" x14ac:dyDescent="0.35">
      <c r="A182" s="78"/>
      <c r="B182" s="79"/>
      <c r="C182" s="79"/>
      <c r="D182" s="80"/>
      <c r="E182" s="81"/>
      <c r="F182" s="73"/>
      <c r="G182" s="74"/>
      <c r="H182" s="75"/>
      <c r="I182" s="73"/>
      <c r="J182" s="74"/>
      <c r="K182" s="74"/>
      <c r="L182" s="74"/>
      <c r="M182" s="74"/>
      <c r="N182" s="74"/>
      <c r="O182" s="74"/>
      <c r="P182" s="74"/>
      <c r="Q182" s="74"/>
      <c r="R182" s="74"/>
      <c r="S182" s="74"/>
      <c r="T182" s="74"/>
      <c r="U182" s="74"/>
      <c r="V182" s="74"/>
      <c r="W182" s="74"/>
      <c r="X182" s="74"/>
      <c r="Y182" s="75"/>
      <c r="Z182" s="82"/>
    </row>
    <row r="183" spans="1:26" s="77" customFormat="1" x14ac:dyDescent="0.35">
      <c r="A183" s="78"/>
      <c r="B183" s="79"/>
      <c r="C183" s="79"/>
      <c r="D183" s="80"/>
      <c r="E183" s="81"/>
      <c r="F183" s="73"/>
      <c r="G183" s="74"/>
      <c r="H183" s="75"/>
      <c r="I183" s="73"/>
      <c r="J183" s="74"/>
      <c r="K183" s="74"/>
      <c r="L183" s="74"/>
      <c r="M183" s="74"/>
      <c r="N183" s="74"/>
      <c r="O183" s="74"/>
      <c r="P183" s="74"/>
      <c r="Q183" s="74"/>
      <c r="R183" s="74"/>
      <c r="S183" s="74"/>
      <c r="T183" s="74"/>
      <c r="U183" s="74"/>
      <c r="V183" s="74"/>
      <c r="W183" s="74"/>
      <c r="X183" s="74"/>
      <c r="Y183" s="75"/>
      <c r="Z183" s="82"/>
    </row>
    <row r="184" spans="1:26" s="77" customFormat="1" x14ac:dyDescent="0.35">
      <c r="A184" s="78"/>
      <c r="B184" s="79"/>
      <c r="C184" s="79"/>
      <c r="D184" s="80"/>
      <c r="E184" s="81"/>
      <c r="F184" s="73"/>
      <c r="G184" s="74"/>
      <c r="H184" s="75"/>
      <c r="I184" s="73"/>
      <c r="J184" s="74"/>
      <c r="K184" s="74"/>
      <c r="L184" s="74"/>
      <c r="M184" s="74"/>
      <c r="N184" s="74"/>
      <c r="O184" s="74"/>
      <c r="P184" s="74"/>
      <c r="Q184" s="74"/>
      <c r="R184" s="74"/>
      <c r="S184" s="74"/>
      <c r="T184" s="74"/>
      <c r="U184" s="74"/>
      <c r="V184" s="74"/>
      <c r="W184" s="74"/>
      <c r="X184" s="74"/>
      <c r="Y184" s="75"/>
      <c r="Z184" s="82"/>
    </row>
    <row r="185" spans="1:26" s="77" customFormat="1" x14ac:dyDescent="0.35">
      <c r="A185" s="78"/>
      <c r="B185" s="79"/>
      <c r="C185" s="79"/>
      <c r="D185" s="80"/>
      <c r="E185" s="81"/>
      <c r="F185" s="73"/>
      <c r="G185" s="74"/>
      <c r="H185" s="75"/>
      <c r="I185" s="73"/>
      <c r="J185" s="74"/>
      <c r="K185" s="74"/>
      <c r="L185" s="74"/>
      <c r="M185" s="74"/>
      <c r="N185" s="74"/>
      <c r="O185" s="74"/>
      <c r="P185" s="74"/>
      <c r="Q185" s="74"/>
      <c r="R185" s="74"/>
      <c r="S185" s="74"/>
      <c r="T185" s="74"/>
      <c r="U185" s="74"/>
      <c r="V185" s="74"/>
      <c r="W185" s="74"/>
      <c r="X185" s="74"/>
      <c r="Y185" s="75"/>
      <c r="Z185" s="82"/>
    </row>
    <row r="186" spans="1:26" s="77" customFormat="1" x14ac:dyDescent="0.35">
      <c r="A186" s="78"/>
      <c r="B186" s="79"/>
      <c r="C186" s="79"/>
      <c r="D186" s="80"/>
      <c r="E186" s="81"/>
      <c r="F186" s="73"/>
      <c r="G186" s="74"/>
      <c r="H186" s="75"/>
      <c r="I186" s="73"/>
      <c r="J186" s="74"/>
      <c r="K186" s="74"/>
      <c r="L186" s="74"/>
      <c r="M186" s="74"/>
      <c r="N186" s="74"/>
      <c r="O186" s="74"/>
      <c r="P186" s="74"/>
      <c r="Q186" s="74"/>
      <c r="R186" s="74"/>
      <c r="S186" s="74"/>
      <c r="T186" s="74"/>
      <c r="U186" s="74"/>
      <c r="V186" s="74"/>
      <c r="W186" s="74"/>
      <c r="X186" s="74"/>
      <c r="Y186" s="75"/>
      <c r="Z186" s="82"/>
    </row>
    <row r="187" spans="1:26" s="77" customFormat="1" x14ac:dyDescent="0.35">
      <c r="A187" s="78"/>
      <c r="B187" s="79"/>
      <c r="C187" s="79"/>
      <c r="D187" s="80"/>
      <c r="E187" s="81"/>
      <c r="F187" s="73"/>
      <c r="G187" s="74"/>
      <c r="H187" s="75"/>
      <c r="I187" s="73"/>
      <c r="J187" s="74"/>
      <c r="K187" s="74"/>
      <c r="L187" s="74"/>
      <c r="M187" s="74"/>
      <c r="N187" s="74"/>
      <c r="O187" s="74"/>
      <c r="P187" s="74"/>
      <c r="Q187" s="74"/>
      <c r="R187" s="74"/>
      <c r="S187" s="74"/>
      <c r="T187" s="74"/>
      <c r="U187" s="74"/>
      <c r="V187" s="74"/>
      <c r="W187" s="74"/>
      <c r="X187" s="74"/>
      <c r="Y187" s="75"/>
      <c r="Z187" s="82"/>
    </row>
    <row r="188" spans="1:26" s="77" customFormat="1" x14ac:dyDescent="0.35">
      <c r="A188" s="78"/>
      <c r="B188" s="79"/>
      <c r="C188" s="79"/>
      <c r="D188" s="80"/>
      <c r="E188" s="81"/>
      <c r="F188" s="73"/>
      <c r="G188" s="74"/>
      <c r="H188" s="75"/>
      <c r="I188" s="73"/>
      <c r="J188" s="74"/>
      <c r="K188" s="74"/>
      <c r="L188" s="74"/>
      <c r="M188" s="74"/>
      <c r="N188" s="74"/>
      <c r="O188" s="74"/>
      <c r="P188" s="74"/>
      <c r="Q188" s="74"/>
      <c r="R188" s="74"/>
      <c r="S188" s="74"/>
      <c r="T188" s="74"/>
      <c r="U188" s="74"/>
      <c r="V188" s="74"/>
      <c r="W188" s="74"/>
      <c r="X188" s="74"/>
      <c r="Y188" s="75"/>
      <c r="Z188" s="82"/>
    </row>
    <row r="189" spans="1:26" s="77" customFormat="1" x14ac:dyDescent="0.35">
      <c r="A189" s="78"/>
      <c r="B189" s="79"/>
      <c r="C189" s="79"/>
      <c r="D189" s="80"/>
      <c r="E189" s="81"/>
      <c r="F189" s="73"/>
      <c r="G189" s="74"/>
      <c r="H189" s="75"/>
      <c r="I189" s="73"/>
      <c r="J189" s="74"/>
      <c r="K189" s="74"/>
      <c r="L189" s="74"/>
      <c r="M189" s="74"/>
      <c r="N189" s="74"/>
      <c r="O189" s="74"/>
      <c r="P189" s="74"/>
      <c r="Q189" s="74"/>
      <c r="R189" s="74"/>
      <c r="S189" s="74"/>
      <c r="T189" s="74"/>
      <c r="U189" s="74"/>
      <c r="V189" s="74"/>
      <c r="W189" s="74"/>
      <c r="X189" s="74"/>
      <c r="Y189" s="75"/>
      <c r="Z189" s="82"/>
    </row>
    <row r="190" spans="1:26" s="77" customFormat="1" x14ac:dyDescent="0.35">
      <c r="A190" s="78"/>
      <c r="B190" s="79"/>
      <c r="C190" s="79"/>
      <c r="D190" s="80"/>
      <c r="E190" s="81"/>
      <c r="F190" s="73"/>
      <c r="G190" s="74"/>
      <c r="H190" s="75"/>
      <c r="I190" s="73"/>
      <c r="J190" s="74"/>
      <c r="K190" s="74"/>
      <c r="L190" s="74"/>
      <c r="M190" s="74"/>
      <c r="N190" s="74"/>
      <c r="O190" s="74"/>
      <c r="P190" s="74"/>
      <c r="Q190" s="74"/>
      <c r="R190" s="74"/>
      <c r="S190" s="74"/>
      <c r="T190" s="74"/>
      <c r="U190" s="74"/>
      <c r="V190" s="74"/>
      <c r="W190" s="74"/>
      <c r="X190" s="74"/>
      <c r="Y190" s="75"/>
      <c r="Z190" s="82"/>
    </row>
    <row r="191" spans="1:26" s="77" customFormat="1" x14ac:dyDescent="0.35">
      <c r="A191" s="78"/>
      <c r="B191" s="79"/>
      <c r="C191" s="79"/>
      <c r="D191" s="80"/>
      <c r="E191" s="81"/>
      <c r="F191" s="73"/>
      <c r="G191" s="74"/>
      <c r="H191" s="75"/>
      <c r="I191" s="73"/>
      <c r="J191" s="74"/>
      <c r="K191" s="74"/>
      <c r="L191" s="74"/>
      <c r="M191" s="74"/>
      <c r="N191" s="74"/>
      <c r="O191" s="74"/>
      <c r="P191" s="74"/>
      <c r="Q191" s="74"/>
      <c r="R191" s="74"/>
      <c r="S191" s="74"/>
      <c r="T191" s="74"/>
      <c r="U191" s="74"/>
      <c r="V191" s="74"/>
      <c r="W191" s="74"/>
      <c r="X191" s="74"/>
      <c r="Y191" s="75"/>
      <c r="Z191" s="82"/>
    </row>
    <row r="192" spans="1:26" s="77" customFormat="1" x14ac:dyDescent="0.35">
      <c r="A192" s="78"/>
      <c r="B192" s="79"/>
      <c r="C192" s="79"/>
      <c r="D192" s="80"/>
      <c r="E192" s="81"/>
      <c r="F192" s="73"/>
      <c r="G192" s="74"/>
      <c r="H192" s="75"/>
      <c r="I192" s="73"/>
      <c r="J192" s="74"/>
      <c r="K192" s="74"/>
      <c r="L192" s="74"/>
      <c r="M192" s="74"/>
      <c r="N192" s="74"/>
      <c r="O192" s="74"/>
      <c r="P192" s="74"/>
      <c r="Q192" s="74"/>
      <c r="R192" s="74"/>
      <c r="S192" s="74"/>
      <c r="T192" s="74"/>
      <c r="U192" s="74"/>
      <c r="V192" s="74"/>
      <c r="W192" s="74"/>
      <c r="X192" s="74"/>
      <c r="Y192" s="75"/>
      <c r="Z192" s="82"/>
    </row>
    <row r="193" spans="1:26" s="77" customFormat="1" x14ac:dyDescent="0.35">
      <c r="A193" s="78"/>
      <c r="B193" s="79"/>
      <c r="C193" s="79"/>
      <c r="D193" s="80"/>
      <c r="E193" s="81"/>
      <c r="F193" s="73"/>
      <c r="G193" s="74"/>
      <c r="H193" s="75"/>
      <c r="I193" s="73"/>
      <c r="J193" s="74"/>
      <c r="K193" s="74"/>
      <c r="L193" s="74"/>
      <c r="M193" s="74"/>
      <c r="N193" s="74"/>
      <c r="O193" s="74"/>
      <c r="P193" s="74"/>
      <c r="Q193" s="74"/>
      <c r="R193" s="74"/>
      <c r="S193" s="74"/>
      <c r="T193" s="74"/>
      <c r="U193" s="74"/>
      <c r="V193" s="74"/>
      <c r="W193" s="74"/>
      <c r="X193" s="74"/>
      <c r="Y193" s="75"/>
      <c r="Z193" s="82"/>
    </row>
    <row r="194" spans="1:26" s="77" customFormat="1" x14ac:dyDescent="0.35">
      <c r="A194" s="78"/>
      <c r="B194" s="79"/>
      <c r="C194" s="79"/>
      <c r="D194" s="80"/>
      <c r="E194" s="81"/>
      <c r="F194" s="73"/>
      <c r="G194" s="74"/>
      <c r="H194" s="75"/>
      <c r="I194" s="73"/>
      <c r="J194" s="74"/>
      <c r="K194" s="74"/>
      <c r="L194" s="74"/>
      <c r="M194" s="74"/>
      <c r="N194" s="74"/>
      <c r="O194" s="74"/>
      <c r="P194" s="74"/>
      <c r="Q194" s="74"/>
      <c r="R194" s="74"/>
      <c r="S194" s="74"/>
      <c r="T194" s="74"/>
      <c r="U194" s="74"/>
      <c r="V194" s="74"/>
      <c r="W194" s="74"/>
      <c r="X194" s="74"/>
      <c r="Y194" s="75"/>
      <c r="Z194" s="82"/>
    </row>
    <row r="195" spans="1:26" s="77" customFormat="1" x14ac:dyDescent="0.35">
      <c r="A195" s="78"/>
      <c r="B195" s="79"/>
      <c r="C195" s="79"/>
      <c r="D195" s="80"/>
      <c r="E195" s="81"/>
      <c r="F195" s="73"/>
      <c r="G195" s="74"/>
      <c r="H195" s="75"/>
      <c r="I195" s="73"/>
      <c r="J195" s="74"/>
      <c r="K195" s="74"/>
      <c r="L195" s="74"/>
      <c r="M195" s="74"/>
      <c r="N195" s="74"/>
      <c r="O195" s="74"/>
      <c r="P195" s="74"/>
      <c r="Q195" s="74"/>
      <c r="R195" s="74"/>
      <c r="S195" s="74"/>
      <c r="T195" s="74"/>
      <c r="U195" s="74"/>
      <c r="V195" s="74"/>
      <c r="W195" s="74"/>
      <c r="X195" s="74"/>
      <c r="Y195" s="75"/>
      <c r="Z195" s="82"/>
    </row>
    <row r="196" spans="1:26" s="77" customFormat="1" x14ac:dyDescent="0.35">
      <c r="A196" s="78"/>
      <c r="B196" s="79"/>
      <c r="C196" s="79"/>
      <c r="D196" s="80"/>
      <c r="E196" s="81"/>
      <c r="F196" s="73"/>
      <c r="G196" s="74"/>
      <c r="H196" s="75"/>
      <c r="I196" s="73"/>
      <c r="J196" s="74"/>
      <c r="K196" s="74"/>
      <c r="L196" s="74"/>
      <c r="M196" s="74"/>
      <c r="N196" s="74"/>
      <c r="O196" s="74"/>
      <c r="P196" s="74"/>
      <c r="Q196" s="74"/>
      <c r="R196" s="74"/>
      <c r="S196" s="74"/>
      <c r="T196" s="74"/>
      <c r="U196" s="74"/>
      <c r="V196" s="74"/>
      <c r="W196" s="74"/>
      <c r="X196" s="74"/>
      <c r="Y196" s="75"/>
      <c r="Z196" s="82"/>
    </row>
    <row r="197" spans="1:26" s="77" customFormat="1" x14ac:dyDescent="0.35">
      <c r="A197" s="78"/>
      <c r="B197" s="79"/>
      <c r="C197" s="79"/>
      <c r="D197" s="80"/>
      <c r="E197" s="81"/>
      <c r="F197" s="73"/>
      <c r="G197" s="74"/>
      <c r="H197" s="75"/>
      <c r="I197" s="73"/>
      <c r="J197" s="74"/>
      <c r="K197" s="74"/>
      <c r="L197" s="74"/>
      <c r="M197" s="74"/>
      <c r="N197" s="74"/>
      <c r="O197" s="74"/>
      <c r="P197" s="74"/>
      <c r="Q197" s="74"/>
      <c r="R197" s="74"/>
      <c r="S197" s="74"/>
      <c r="T197" s="74"/>
      <c r="U197" s="74"/>
      <c r="V197" s="74"/>
      <c r="W197" s="74"/>
      <c r="X197" s="74"/>
      <c r="Y197" s="75"/>
      <c r="Z197" s="82"/>
    </row>
    <row r="198" spans="1:26" s="77" customFormat="1" x14ac:dyDescent="0.35">
      <c r="A198" s="78"/>
      <c r="B198" s="79"/>
      <c r="C198" s="79"/>
      <c r="D198" s="80"/>
      <c r="E198" s="81"/>
      <c r="F198" s="73"/>
      <c r="G198" s="74"/>
      <c r="H198" s="75"/>
      <c r="I198" s="73"/>
      <c r="J198" s="74"/>
      <c r="K198" s="74"/>
      <c r="L198" s="74"/>
      <c r="M198" s="74"/>
      <c r="N198" s="74"/>
      <c r="O198" s="74"/>
      <c r="P198" s="74"/>
      <c r="Q198" s="74"/>
      <c r="R198" s="74"/>
      <c r="S198" s="74"/>
      <c r="T198" s="74"/>
      <c r="U198" s="74"/>
      <c r="V198" s="74"/>
      <c r="W198" s="74"/>
      <c r="X198" s="74"/>
      <c r="Y198" s="75"/>
      <c r="Z198" s="82"/>
    </row>
    <row r="199" spans="1:26" s="77" customFormat="1" x14ac:dyDescent="0.35">
      <c r="A199" s="78"/>
      <c r="B199" s="79"/>
      <c r="C199" s="79"/>
      <c r="D199" s="80"/>
      <c r="E199" s="81"/>
      <c r="F199" s="73"/>
      <c r="G199" s="74"/>
      <c r="H199" s="75"/>
      <c r="I199" s="73"/>
      <c r="J199" s="74"/>
      <c r="K199" s="74"/>
      <c r="L199" s="74"/>
      <c r="M199" s="74"/>
      <c r="N199" s="74"/>
      <c r="O199" s="74"/>
      <c r="P199" s="74"/>
      <c r="Q199" s="74"/>
      <c r="R199" s="74"/>
      <c r="S199" s="74"/>
      <c r="T199" s="74"/>
      <c r="U199" s="74"/>
      <c r="V199" s="74"/>
      <c r="W199" s="74"/>
      <c r="X199" s="74"/>
      <c r="Y199" s="75"/>
      <c r="Z199" s="82"/>
    </row>
    <row r="200" spans="1:26" s="77" customFormat="1" x14ac:dyDescent="0.35">
      <c r="A200" s="78"/>
      <c r="B200" s="79"/>
      <c r="C200" s="79"/>
      <c r="D200" s="80"/>
      <c r="E200" s="81"/>
      <c r="F200" s="73"/>
      <c r="G200" s="74"/>
      <c r="H200" s="75"/>
      <c r="I200" s="73"/>
      <c r="J200" s="74"/>
      <c r="K200" s="74"/>
      <c r="L200" s="74"/>
      <c r="M200" s="74"/>
      <c r="N200" s="74"/>
      <c r="O200" s="74"/>
      <c r="P200" s="74"/>
      <c r="Q200" s="74"/>
      <c r="R200" s="74"/>
      <c r="S200" s="74"/>
      <c r="T200" s="74"/>
      <c r="U200" s="74"/>
      <c r="V200" s="74"/>
      <c r="W200" s="74"/>
      <c r="X200" s="74"/>
      <c r="Y200" s="75"/>
      <c r="Z200" s="82"/>
    </row>
    <row r="201" spans="1:26" s="77" customFormat="1" x14ac:dyDescent="0.35">
      <c r="A201" s="78"/>
      <c r="B201" s="79"/>
      <c r="C201" s="79"/>
      <c r="D201" s="80"/>
      <c r="E201" s="81"/>
      <c r="F201" s="73"/>
      <c r="G201" s="74"/>
      <c r="H201" s="75"/>
      <c r="I201" s="73"/>
      <c r="J201" s="74"/>
      <c r="K201" s="74"/>
      <c r="L201" s="74"/>
      <c r="M201" s="74"/>
      <c r="N201" s="74"/>
      <c r="O201" s="74"/>
      <c r="P201" s="74"/>
      <c r="Q201" s="74"/>
      <c r="R201" s="74"/>
      <c r="S201" s="74"/>
      <c r="T201" s="74"/>
      <c r="U201" s="74"/>
      <c r="V201" s="74"/>
      <c r="W201" s="74"/>
      <c r="X201" s="74"/>
      <c r="Y201" s="75"/>
      <c r="Z201" s="82"/>
    </row>
    <row r="202" spans="1:26" s="77" customFormat="1" x14ac:dyDescent="0.35">
      <c r="A202" s="78"/>
      <c r="B202" s="79"/>
      <c r="C202" s="79"/>
      <c r="D202" s="80"/>
      <c r="E202" s="81"/>
      <c r="F202" s="73"/>
      <c r="G202" s="74"/>
      <c r="H202" s="75"/>
      <c r="I202" s="73"/>
      <c r="J202" s="74"/>
      <c r="K202" s="74"/>
      <c r="L202" s="74"/>
      <c r="M202" s="74"/>
      <c r="N202" s="74"/>
      <c r="O202" s="74"/>
      <c r="P202" s="74"/>
      <c r="Q202" s="74"/>
      <c r="R202" s="74"/>
      <c r="S202" s="74"/>
      <c r="T202" s="74"/>
      <c r="U202" s="74"/>
      <c r="V202" s="74"/>
      <c r="W202" s="74"/>
      <c r="X202" s="74"/>
      <c r="Y202" s="75"/>
      <c r="Z202" s="82"/>
    </row>
    <row r="203" spans="1:26" s="77" customFormat="1" x14ac:dyDescent="0.35">
      <c r="A203" s="78"/>
      <c r="B203" s="79"/>
      <c r="C203" s="79"/>
      <c r="D203" s="80"/>
      <c r="E203" s="81"/>
      <c r="F203" s="73"/>
      <c r="G203" s="74"/>
      <c r="H203" s="75"/>
      <c r="I203" s="73"/>
      <c r="J203" s="74"/>
      <c r="K203" s="74"/>
      <c r="L203" s="74"/>
      <c r="M203" s="74"/>
      <c r="N203" s="74"/>
      <c r="O203" s="74"/>
      <c r="P203" s="74"/>
      <c r="Q203" s="74"/>
      <c r="R203" s="74"/>
      <c r="S203" s="74"/>
      <c r="T203" s="74"/>
      <c r="U203" s="74"/>
      <c r="V203" s="74"/>
      <c r="W203" s="74"/>
      <c r="X203" s="74"/>
      <c r="Y203" s="75"/>
      <c r="Z203" s="82"/>
    </row>
    <row r="204" spans="1:26" s="77" customFormat="1" x14ac:dyDescent="0.35">
      <c r="A204" s="78"/>
      <c r="B204" s="79"/>
      <c r="C204" s="79"/>
      <c r="D204" s="80"/>
      <c r="E204" s="81"/>
      <c r="F204" s="73"/>
      <c r="G204" s="74"/>
      <c r="H204" s="75"/>
      <c r="I204" s="73"/>
      <c r="J204" s="74"/>
      <c r="K204" s="74"/>
      <c r="L204" s="74"/>
      <c r="M204" s="74"/>
      <c r="N204" s="74"/>
      <c r="O204" s="74"/>
      <c r="P204" s="74"/>
      <c r="Q204" s="74"/>
      <c r="R204" s="74"/>
      <c r="S204" s="74"/>
      <c r="T204" s="74"/>
      <c r="U204" s="74"/>
      <c r="V204" s="74"/>
      <c r="W204" s="74"/>
      <c r="X204" s="74"/>
      <c r="Y204" s="75"/>
      <c r="Z204" s="82"/>
    </row>
    <row r="205" spans="1:26" s="77" customFormat="1" x14ac:dyDescent="0.35">
      <c r="A205" s="78"/>
      <c r="B205" s="79"/>
      <c r="C205" s="79"/>
      <c r="D205" s="80"/>
      <c r="E205" s="81"/>
      <c r="F205" s="73"/>
      <c r="G205" s="74"/>
      <c r="H205" s="75"/>
      <c r="I205" s="73"/>
      <c r="J205" s="74"/>
      <c r="K205" s="74"/>
      <c r="L205" s="74"/>
      <c r="M205" s="74"/>
      <c r="N205" s="74"/>
      <c r="O205" s="74"/>
      <c r="P205" s="74"/>
      <c r="Q205" s="74"/>
      <c r="R205" s="74"/>
      <c r="S205" s="74"/>
      <c r="T205" s="74"/>
      <c r="U205" s="74"/>
      <c r="V205" s="74"/>
      <c r="W205" s="74"/>
      <c r="X205" s="74"/>
      <c r="Y205" s="75"/>
      <c r="Z205" s="82"/>
    </row>
    <row r="206" spans="1:26" s="77" customFormat="1" x14ac:dyDescent="0.35">
      <c r="A206" s="78"/>
      <c r="B206" s="79"/>
      <c r="C206" s="79"/>
      <c r="D206" s="80"/>
      <c r="E206" s="81"/>
      <c r="F206" s="73"/>
      <c r="G206" s="74"/>
      <c r="H206" s="75"/>
      <c r="I206" s="73"/>
      <c r="J206" s="74"/>
      <c r="K206" s="74"/>
      <c r="L206" s="74"/>
      <c r="M206" s="74"/>
      <c r="N206" s="74"/>
      <c r="O206" s="74"/>
      <c r="P206" s="74"/>
      <c r="Q206" s="74"/>
      <c r="R206" s="74"/>
      <c r="S206" s="74"/>
      <c r="T206" s="74"/>
      <c r="U206" s="74"/>
      <c r="V206" s="74"/>
      <c r="W206" s="74"/>
      <c r="X206" s="74"/>
      <c r="Y206" s="75"/>
      <c r="Z206" s="82"/>
    </row>
    <row r="207" spans="1:26" s="77" customFormat="1" x14ac:dyDescent="0.35">
      <c r="A207" s="78"/>
      <c r="B207" s="79"/>
      <c r="C207" s="79"/>
      <c r="D207" s="80"/>
      <c r="E207" s="81"/>
      <c r="F207" s="73"/>
      <c r="G207" s="74"/>
      <c r="H207" s="75"/>
      <c r="I207" s="73"/>
      <c r="J207" s="74"/>
      <c r="K207" s="74"/>
      <c r="L207" s="74"/>
      <c r="M207" s="74"/>
      <c r="N207" s="74"/>
      <c r="O207" s="74"/>
      <c r="P207" s="74"/>
      <c r="Q207" s="74"/>
      <c r="R207" s="74"/>
      <c r="S207" s="74"/>
      <c r="T207" s="74"/>
      <c r="U207" s="74"/>
      <c r="V207" s="74"/>
      <c r="W207" s="74"/>
      <c r="X207" s="74"/>
      <c r="Y207" s="75"/>
      <c r="Z207" s="82"/>
    </row>
    <row r="208" spans="1:26" s="77" customFormat="1" x14ac:dyDescent="0.35">
      <c r="A208" s="78"/>
      <c r="B208" s="79"/>
      <c r="C208" s="79"/>
      <c r="D208" s="80"/>
      <c r="E208" s="81"/>
      <c r="F208" s="73"/>
      <c r="G208" s="74"/>
      <c r="H208" s="75"/>
      <c r="I208" s="73"/>
      <c r="J208" s="74"/>
      <c r="K208" s="74"/>
      <c r="L208" s="74"/>
      <c r="M208" s="74"/>
      <c r="N208" s="74"/>
      <c r="O208" s="74"/>
      <c r="P208" s="74"/>
      <c r="Q208" s="74"/>
      <c r="R208" s="74"/>
      <c r="S208" s="74"/>
      <c r="T208" s="74"/>
      <c r="U208" s="74"/>
      <c r="V208" s="74"/>
      <c r="W208" s="74"/>
      <c r="X208" s="74"/>
      <c r="Y208" s="75"/>
      <c r="Z208" s="82"/>
    </row>
    <row r="209" spans="1:26" s="77" customFormat="1" x14ac:dyDescent="0.35">
      <c r="A209" s="78"/>
      <c r="B209" s="79"/>
      <c r="C209" s="79"/>
      <c r="D209" s="80"/>
      <c r="E209" s="81"/>
      <c r="F209" s="73"/>
      <c r="G209" s="74"/>
      <c r="H209" s="75"/>
      <c r="I209" s="73"/>
      <c r="J209" s="74"/>
      <c r="K209" s="74"/>
      <c r="L209" s="74"/>
      <c r="M209" s="74"/>
      <c r="N209" s="74"/>
      <c r="O209" s="74"/>
      <c r="P209" s="74"/>
      <c r="Q209" s="74"/>
      <c r="R209" s="74"/>
      <c r="S209" s="74"/>
      <c r="T209" s="74"/>
      <c r="U209" s="74"/>
      <c r="V209" s="74"/>
      <c r="W209" s="74"/>
      <c r="X209" s="74"/>
      <c r="Y209" s="75"/>
      <c r="Z209" s="82"/>
    </row>
    <row r="210" spans="1:26" s="77" customFormat="1" x14ac:dyDescent="0.35">
      <c r="A210" s="78"/>
      <c r="B210" s="79"/>
      <c r="C210" s="79"/>
      <c r="D210" s="80"/>
      <c r="E210" s="81"/>
      <c r="F210" s="73"/>
      <c r="G210" s="74"/>
      <c r="H210" s="75"/>
      <c r="I210" s="73"/>
      <c r="J210" s="74"/>
      <c r="K210" s="74"/>
      <c r="L210" s="74"/>
      <c r="M210" s="74"/>
      <c r="N210" s="74"/>
      <c r="O210" s="74"/>
      <c r="P210" s="74"/>
      <c r="Q210" s="74"/>
      <c r="R210" s="74"/>
      <c r="S210" s="74"/>
      <c r="T210" s="74"/>
      <c r="U210" s="74"/>
      <c r="V210" s="74"/>
      <c r="W210" s="74"/>
      <c r="X210" s="74"/>
      <c r="Y210" s="75"/>
      <c r="Z210" s="82"/>
    </row>
    <row r="211" spans="1:26" s="77" customFormat="1" x14ac:dyDescent="0.35">
      <c r="A211" s="78"/>
      <c r="B211" s="79"/>
      <c r="C211" s="79"/>
      <c r="D211" s="80"/>
      <c r="E211" s="81"/>
      <c r="F211" s="73"/>
      <c r="G211" s="74"/>
      <c r="H211" s="75"/>
      <c r="I211" s="73"/>
      <c r="J211" s="74"/>
      <c r="K211" s="74"/>
      <c r="L211" s="74"/>
      <c r="M211" s="74"/>
      <c r="N211" s="74"/>
      <c r="O211" s="74"/>
      <c r="P211" s="74"/>
      <c r="Q211" s="74"/>
      <c r="R211" s="74"/>
      <c r="S211" s="74"/>
      <c r="T211" s="74"/>
      <c r="U211" s="74"/>
      <c r="V211" s="74"/>
      <c r="W211" s="74"/>
      <c r="X211" s="74"/>
      <c r="Y211" s="75"/>
      <c r="Z211" s="82"/>
    </row>
    <row r="212" spans="1:26" s="77" customFormat="1" x14ac:dyDescent="0.35">
      <c r="A212" s="78"/>
      <c r="B212" s="79"/>
      <c r="C212" s="79"/>
      <c r="D212" s="80"/>
      <c r="E212" s="81"/>
      <c r="F212" s="73"/>
      <c r="G212" s="74"/>
      <c r="H212" s="75"/>
      <c r="I212" s="73"/>
      <c r="J212" s="74"/>
      <c r="K212" s="74"/>
      <c r="L212" s="74"/>
      <c r="M212" s="74"/>
      <c r="N212" s="74"/>
      <c r="O212" s="74"/>
      <c r="P212" s="74"/>
      <c r="Q212" s="74"/>
      <c r="R212" s="74"/>
      <c r="S212" s="74"/>
      <c r="T212" s="74"/>
      <c r="U212" s="74"/>
      <c r="V212" s="74"/>
      <c r="W212" s="74"/>
      <c r="X212" s="74"/>
      <c r="Y212" s="75"/>
      <c r="Z212" s="82"/>
    </row>
    <row r="213" spans="1:26" s="77" customFormat="1" x14ac:dyDescent="0.35">
      <c r="A213" s="78"/>
      <c r="B213" s="79"/>
      <c r="C213" s="79"/>
      <c r="D213" s="80"/>
      <c r="E213" s="81"/>
      <c r="F213" s="73"/>
      <c r="G213" s="74"/>
      <c r="H213" s="75"/>
      <c r="I213" s="73"/>
      <c r="J213" s="74"/>
      <c r="K213" s="74"/>
      <c r="L213" s="74"/>
      <c r="M213" s="74"/>
      <c r="N213" s="74"/>
      <c r="O213" s="74"/>
      <c r="P213" s="74"/>
      <c r="Q213" s="74"/>
      <c r="R213" s="74"/>
      <c r="S213" s="74"/>
      <c r="T213" s="74"/>
      <c r="U213" s="74"/>
      <c r="V213" s="74"/>
      <c r="W213" s="74"/>
      <c r="X213" s="74"/>
      <c r="Y213" s="75"/>
      <c r="Z213" s="82"/>
    </row>
    <row r="214" spans="1:26" s="77" customFormat="1" x14ac:dyDescent="0.35">
      <c r="A214" s="78"/>
      <c r="B214" s="79"/>
      <c r="C214" s="79"/>
      <c r="D214" s="80"/>
      <c r="E214" s="81"/>
      <c r="F214" s="73"/>
      <c r="G214" s="74"/>
      <c r="H214" s="75"/>
      <c r="I214" s="73"/>
      <c r="J214" s="74"/>
      <c r="K214" s="74"/>
      <c r="L214" s="74"/>
      <c r="M214" s="74"/>
      <c r="N214" s="74"/>
      <c r="O214" s="74"/>
      <c r="P214" s="74"/>
      <c r="Q214" s="74"/>
      <c r="R214" s="74"/>
      <c r="S214" s="74"/>
      <c r="T214" s="74"/>
      <c r="U214" s="74"/>
      <c r="V214" s="74"/>
      <c r="W214" s="74"/>
      <c r="X214" s="74"/>
      <c r="Y214" s="75"/>
      <c r="Z214" s="82"/>
    </row>
    <row r="215" spans="1:26" s="77" customFormat="1" x14ac:dyDescent="0.35">
      <c r="A215" s="78"/>
      <c r="B215" s="79"/>
      <c r="C215" s="79"/>
      <c r="D215" s="80"/>
      <c r="E215" s="81"/>
      <c r="F215" s="73"/>
      <c r="G215" s="74"/>
      <c r="H215" s="75"/>
      <c r="I215" s="73"/>
      <c r="J215" s="74"/>
      <c r="K215" s="74"/>
      <c r="L215" s="74"/>
      <c r="M215" s="74"/>
      <c r="N215" s="74"/>
      <c r="O215" s="74"/>
      <c r="P215" s="74"/>
      <c r="Q215" s="74"/>
      <c r="R215" s="74"/>
      <c r="S215" s="74"/>
      <c r="T215" s="74"/>
      <c r="U215" s="74"/>
      <c r="V215" s="74"/>
      <c r="W215" s="74"/>
      <c r="X215" s="74"/>
      <c r="Y215" s="75"/>
      <c r="Z215" s="82"/>
    </row>
    <row r="216" spans="1:26" s="77" customFormat="1" x14ac:dyDescent="0.35">
      <c r="A216" s="78"/>
      <c r="B216" s="79"/>
      <c r="C216" s="79"/>
      <c r="D216" s="80"/>
      <c r="E216" s="81"/>
      <c r="F216" s="73"/>
      <c r="G216" s="74"/>
      <c r="H216" s="75"/>
      <c r="I216" s="73"/>
      <c r="J216" s="74"/>
      <c r="K216" s="74"/>
      <c r="L216" s="74"/>
      <c r="M216" s="74"/>
      <c r="N216" s="74"/>
      <c r="O216" s="74"/>
      <c r="P216" s="74"/>
      <c r="Q216" s="74"/>
      <c r="R216" s="74"/>
      <c r="S216" s="74"/>
      <c r="T216" s="74"/>
      <c r="U216" s="74"/>
      <c r="V216" s="74"/>
      <c r="W216" s="74"/>
      <c r="X216" s="74"/>
      <c r="Y216" s="75"/>
      <c r="Z216" s="82"/>
    </row>
    <row r="217" spans="1:26" s="77" customFormat="1" x14ac:dyDescent="0.35">
      <c r="A217" s="78"/>
      <c r="B217" s="79"/>
      <c r="C217" s="79"/>
      <c r="D217" s="80"/>
      <c r="E217" s="81"/>
      <c r="F217" s="73"/>
      <c r="G217" s="74"/>
      <c r="H217" s="75"/>
      <c r="I217" s="73"/>
      <c r="J217" s="74"/>
      <c r="K217" s="74"/>
      <c r="L217" s="74"/>
      <c r="M217" s="74"/>
      <c r="N217" s="74"/>
      <c r="O217" s="74"/>
      <c r="P217" s="74"/>
      <c r="Q217" s="74"/>
      <c r="R217" s="74"/>
      <c r="S217" s="74"/>
      <c r="T217" s="74"/>
      <c r="U217" s="74"/>
      <c r="V217" s="74"/>
      <c r="W217" s="74"/>
      <c r="X217" s="74"/>
      <c r="Y217" s="75"/>
      <c r="Z217" s="82"/>
    </row>
    <row r="218" spans="1:26" s="77" customFormat="1" x14ac:dyDescent="0.35">
      <c r="A218" s="78"/>
      <c r="B218" s="79"/>
      <c r="C218" s="79"/>
      <c r="D218" s="80"/>
      <c r="E218" s="81"/>
      <c r="F218" s="73"/>
      <c r="G218" s="74"/>
      <c r="H218" s="75"/>
      <c r="I218" s="73"/>
      <c r="J218" s="74"/>
      <c r="K218" s="74"/>
      <c r="L218" s="74"/>
      <c r="M218" s="74"/>
      <c r="N218" s="74"/>
      <c r="O218" s="74"/>
      <c r="P218" s="74"/>
      <c r="Q218" s="74"/>
      <c r="R218" s="74"/>
      <c r="S218" s="74"/>
      <c r="T218" s="74"/>
      <c r="U218" s="74"/>
      <c r="V218" s="74"/>
      <c r="W218" s="74"/>
      <c r="X218" s="74"/>
      <c r="Y218" s="75"/>
      <c r="Z218" s="82"/>
    </row>
    <row r="219" spans="1:26" s="77" customFormat="1" x14ac:dyDescent="0.35">
      <c r="A219" s="78"/>
      <c r="B219" s="79"/>
      <c r="C219" s="79"/>
      <c r="D219" s="80"/>
      <c r="E219" s="81"/>
      <c r="F219" s="73"/>
      <c r="G219" s="74"/>
      <c r="H219" s="75"/>
      <c r="I219" s="73"/>
      <c r="J219" s="74"/>
      <c r="K219" s="74"/>
      <c r="L219" s="74"/>
      <c r="M219" s="74"/>
      <c r="N219" s="74"/>
      <c r="O219" s="74"/>
      <c r="P219" s="74"/>
      <c r="Q219" s="74"/>
      <c r="R219" s="74"/>
      <c r="S219" s="74"/>
      <c r="T219" s="74"/>
      <c r="U219" s="74"/>
      <c r="V219" s="74"/>
      <c r="W219" s="74"/>
      <c r="X219" s="74"/>
      <c r="Y219" s="75"/>
      <c r="Z219" s="82"/>
    </row>
    <row r="220" spans="1:26" s="77" customFormat="1" x14ac:dyDescent="0.35">
      <c r="A220" s="78"/>
      <c r="B220" s="79"/>
      <c r="C220" s="79"/>
      <c r="D220" s="80"/>
      <c r="E220" s="81"/>
      <c r="F220" s="73"/>
      <c r="G220" s="74"/>
      <c r="H220" s="75"/>
      <c r="I220" s="73"/>
      <c r="J220" s="74"/>
      <c r="K220" s="74"/>
      <c r="L220" s="74"/>
      <c r="M220" s="74"/>
      <c r="N220" s="74"/>
      <c r="O220" s="74"/>
      <c r="P220" s="74"/>
      <c r="Q220" s="74"/>
      <c r="R220" s="74"/>
      <c r="S220" s="74"/>
      <c r="T220" s="74"/>
      <c r="U220" s="74"/>
      <c r="V220" s="74"/>
      <c r="W220" s="74"/>
      <c r="X220" s="74"/>
      <c r="Y220" s="75"/>
      <c r="Z220" s="82"/>
    </row>
    <row r="221" spans="1:26" s="77" customFormat="1" x14ac:dyDescent="0.35">
      <c r="A221" s="78"/>
      <c r="B221" s="79"/>
      <c r="C221" s="79"/>
      <c r="D221" s="80"/>
      <c r="E221" s="81"/>
      <c r="F221" s="73"/>
      <c r="G221" s="74"/>
      <c r="H221" s="75"/>
      <c r="I221" s="73"/>
      <c r="J221" s="74"/>
      <c r="K221" s="74"/>
      <c r="L221" s="74"/>
      <c r="M221" s="74"/>
      <c r="N221" s="74"/>
      <c r="O221" s="74"/>
      <c r="P221" s="74"/>
      <c r="Q221" s="74"/>
      <c r="R221" s="74"/>
      <c r="S221" s="74"/>
      <c r="T221" s="74"/>
      <c r="U221" s="74"/>
      <c r="V221" s="74"/>
      <c r="W221" s="74"/>
      <c r="X221" s="74"/>
      <c r="Y221" s="75"/>
      <c r="Z221" s="82"/>
    </row>
    <row r="222" spans="1:26" s="77" customFormat="1" x14ac:dyDescent="0.35">
      <c r="A222" s="78"/>
      <c r="B222" s="79"/>
      <c r="C222" s="79"/>
      <c r="D222" s="80"/>
      <c r="E222" s="81"/>
      <c r="F222" s="73"/>
      <c r="G222" s="74"/>
      <c r="H222" s="75"/>
      <c r="I222" s="73"/>
      <c r="J222" s="74"/>
      <c r="K222" s="74"/>
      <c r="L222" s="74"/>
      <c r="M222" s="74"/>
      <c r="N222" s="74"/>
      <c r="O222" s="74"/>
      <c r="P222" s="74"/>
      <c r="Q222" s="74"/>
      <c r="R222" s="74"/>
      <c r="S222" s="74"/>
      <c r="T222" s="74"/>
      <c r="U222" s="74"/>
      <c r="V222" s="74"/>
      <c r="W222" s="74"/>
      <c r="X222" s="74"/>
      <c r="Y222" s="75"/>
      <c r="Z222" s="82"/>
    </row>
    <row r="223" spans="1:26" s="77" customFormat="1" x14ac:dyDescent="0.35">
      <c r="A223" s="78"/>
      <c r="B223" s="79"/>
      <c r="C223" s="79"/>
      <c r="D223" s="80"/>
      <c r="E223" s="81"/>
      <c r="F223" s="73"/>
      <c r="G223" s="74"/>
      <c r="H223" s="75"/>
      <c r="I223" s="73"/>
      <c r="J223" s="74"/>
      <c r="K223" s="74"/>
      <c r="L223" s="74"/>
      <c r="M223" s="74"/>
      <c r="N223" s="74"/>
      <c r="O223" s="74"/>
      <c r="P223" s="74"/>
      <c r="Q223" s="74"/>
      <c r="R223" s="74"/>
      <c r="S223" s="74"/>
      <c r="T223" s="74"/>
      <c r="U223" s="74"/>
      <c r="V223" s="74"/>
      <c r="W223" s="74"/>
      <c r="X223" s="74"/>
      <c r="Y223" s="75"/>
      <c r="Z223" s="82"/>
    </row>
    <row r="224" spans="1:26" s="77" customFormat="1" x14ac:dyDescent="0.35">
      <c r="A224" s="78"/>
      <c r="B224" s="79"/>
      <c r="C224" s="79"/>
      <c r="D224" s="80"/>
      <c r="E224" s="81"/>
      <c r="F224" s="73"/>
      <c r="G224" s="74"/>
      <c r="H224" s="75"/>
      <c r="I224" s="73"/>
      <c r="J224" s="74"/>
      <c r="K224" s="74"/>
      <c r="L224" s="74"/>
      <c r="M224" s="74"/>
      <c r="N224" s="74"/>
      <c r="O224" s="74"/>
      <c r="P224" s="74"/>
      <c r="Q224" s="74"/>
      <c r="R224" s="74"/>
      <c r="S224" s="74"/>
      <c r="T224" s="74"/>
      <c r="U224" s="74"/>
      <c r="V224" s="74"/>
      <c r="W224" s="74"/>
      <c r="X224" s="74"/>
      <c r="Y224" s="75"/>
      <c r="Z224" s="82"/>
    </row>
    <row r="225" spans="1:26" s="77" customFormat="1" x14ac:dyDescent="0.35">
      <c r="A225" s="78"/>
      <c r="B225" s="79"/>
      <c r="C225" s="79"/>
      <c r="D225" s="80"/>
      <c r="E225" s="81"/>
      <c r="F225" s="73"/>
      <c r="G225" s="74"/>
      <c r="H225" s="75"/>
      <c r="I225" s="73"/>
      <c r="J225" s="74"/>
      <c r="K225" s="74"/>
      <c r="L225" s="74"/>
      <c r="M225" s="74"/>
      <c r="N225" s="74"/>
      <c r="O225" s="74"/>
      <c r="P225" s="74"/>
      <c r="Q225" s="74"/>
      <c r="R225" s="74"/>
      <c r="S225" s="74"/>
      <c r="T225" s="74"/>
      <c r="U225" s="74"/>
      <c r="V225" s="74"/>
      <c r="W225" s="74"/>
      <c r="X225" s="74"/>
      <c r="Y225" s="75"/>
      <c r="Z225" s="82"/>
    </row>
    <row r="226" spans="1:26" s="77" customFormat="1" x14ac:dyDescent="0.35">
      <c r="A226" s="78"/>
      <c r="B226" s="79"/>
      <c r="C226" s="79"/>
      <c r="D226" s="80"/>
      <c r="E226" s="81"/>
      <c r="F226" s="73"/>
      <c r="G226" s="74"/>
      <c r="H226" s="75"/>
      <c r="I226" s="73"/>
      <c r="J226" s="74"/>
      <c r="K226" s="74"/>
      <c r="L226" s="74"/>
      <c r="M226" s="74"/>
      <c r="N226" s="74"/>
      <c r="O226" s="74"/>
      <c r="P226" s="74"/>
      <c r="Q226" s="74"/>
      <c r="R226" s="74"/>
      <c r="S226" s="74"/>
      <c r="T226" s="74"/>
      <c r="U226" s="74"/>
      <c r="V226" s="74"/>
      <c r="W226" s="74"/>
      <c r="X226" s="74"/>
      <c r="Y226" s="75"/>
      <c r="Z226" s="82"/>
    </row>
    <row r="227" spans="1:26" s="77" customFormat="1" x14ac:dyDescent="0.35">
      <c r="A227" s="78"/>
      <c r="B227" s="79"/>
      <c r="C227" s="79"/>
      <c r="D227" s="80"/>
      <c r="E227" s="81"/>
      <c r="F227" s="73"/>
      <c r="G227" s="74"/>
      <c r="H227" s="75"/>
      <c r="I227" s="73"/>
      <c r="J227" s="74"/>
      <c r="K227" s="74"/>
      <c r="L227" s="74"/>
      <c r="M227" s="74"/>
      <c r="N227" s="74"/>
      <c r="O227" s="74"/>
      <c r="P227" s="74"/>
      <c r="Q227" s="74"/>
      <c r="R227" s="74"/>
      <c r="S227" s="74"/>
      <c r="T227" s="74"/>
      <c r="U227" s="74"/>
      <c r="V227" s="74"/>
      <c r="W227" s="74"/>
      <c r="X227" s="74"/>
      <c r="Y227" s="75"/>
      <c r="Z227" s="82"/>
    </row>
    <row r="228" spans="1:26" s="77" customFormat="1" x14ac:dyDescent="0.35">
      <c r="A228" s="78"/>
      <c r="B228" s="79"/>
      <c r="C228" s="79"/>
      <c r="D228" s="80"/>
      <c r="E228" s="81"/>
      <c r="F228" s="73"/>
      <c r="G228" s="74"/>
      <c r="H228" s="75"/>
      <c r="I228" s="73"/>
      <c r="J228" s="74"/>
      <c r="K228" s="74"/>
      <c r="L228" s="74"/>
      <c r="M228" s="74"/>
      <c r="N228" s="74"/>
      <c r="O228" s="74"/>
      <c r="P228" s="74"/>
      <c r="Q228" s="74"/>
      <c r="R228" s="74"/>
      <c r="S228" s="74"/>
      <c r="T228" s="74"/>
      <c r="U228" s="74"/>
      <c r="V228" s="74"/>
      <c r="W228" s="74"/>
      <c r="X228" s="74"/>
      <c r="Y228" s="75"/>
      <c r="Z228" s="82"/>
    </row>
    <row r="229" spans="1:26" s="77" customFormat="1" x14ac:dyDescent="0.35">
      <c r="A229" s="78"/>
      <c r="B229" s="79"/>
      <c r="C229" s="79"/>
      <c r="D229" s="80"/>
      <c r="E229" s="81"/>
      <c r="F229" s="73"/>
      <c r="G229" s="74"/>
      <c r="H229" s="75"/>
      <c r="I229" s="73"/>
      <c r="J229" s="74"/>
      <c r="K229" s="74"/>
      <c r="L229" s="74"/>
      <c r="M229" s="74"/>
      <c r="N229" s="74"/>
      <c r="O229" s="74"/>
      <c r="P229" s="74"/>
      <c r="Q229" s="74"/>
      <c r="R229" s="74"/>
      <c r="S229" s="74"/>
      <c r="T229" s="74"/>
      <c r="U229" s="74"/>
      <c r="V229" s="74"/>
      <c r="W229" s="74"/>
      <c r="X229" s="74"/>
      <c r="Y229" s="75"/>
      <c r="Z229" s="82"/>
    </row>
    <row r="230" spans="1:26" s="77" customFormat="1" x14ac:dyDescent="0.35">
      <c r="A230" s="78"/>
      <c r="B230" s="79"/>
      <c r="C230" s="79"/>
      <c r="D230" s="80"/>
      <c r="E230" s="81"/>
      <c r="F230" s="73"/>
      <c r="G230" s="74"/>
      <c r="H230" s="75"/>
      <c r="I230" s="73"/>
      <c r="J230" s="74"/>
      <c r="K230" s="74"/>
      <c r="L230" s="74"/>
      <c r="M230" s="74"/>
      <c r="N230" s="74"/>
      <c r="O230" s="74"/>
      <c r="P230" s="74"/>
      <c r="Q230" s="74"/>
      <c r="R230" s="74"/>
      <c r="S230" s="74"/>
      <c r="T230" s="74"/>
      <c r="U230" s="74"/>
      <c r="V230" s="74"/>
      <c r="W230" s="74"/>
      <c r="X230" s="74"/>
      <c r="Y230" s="75"/>
      <c r="Z230" s="82"/>
    </row>
    <row r="231" spans="1:26" s="77" customFormat="1" x14ac:dyDescent="0.35">
      <c r="A231" s="78"/>
      <c r="B231" s="79"/>
      <c r="C231" s="79"/>
      <c r="D231" s="80"/>
      <c r="E231" s="81"/>
      <c r="F231" s="73"/>
      <c r="G231" s="74"/>
      <c r="H231" s="75"/>
      <c r="I231" s="73"/>
      <c r="J231" s="74"/>
      <c r="K231" s="74"/>
      <c r="L231" s="74"/>
      <c r="M231" s="74"/>
      <c r="N231" s="74"/>
      <c r="O231" s="74"/>
      <c r="P231" s="74"/>
      <c r="Q231" s="74"/>
      <c r="R231" s="74"/>
      <c r="S231" s="74"/>
      <c r="T231" s="74"/>
      <c r="U231" s="74"/>
      <c r="V231" s="74"/>
      <c r="W231" s="74"/>
      <c r="X231" s="74"/>
      <c r="Y231" s="75"/>
      <c r="Z231" s="82"/>
    </row>
    <row r="232" spans="1:26" s="77" customFormat="1" x14ac:dyDescent="0.35">
      <c r="A232" s="78"/>
      <c r="B232" s="79"/>
      <c r="C232" s="79"/>
      <c r="D232" s="80"/>
      <c r="E232" s="81"/>
      <c r="F232" s="73"/>
      <c r="G232" s="74"/>
      <c r="H232" s="75"/>
      <c r="I232" s="73"/>
      <c r="J232" s="74"/>
      <c r="K232" s="74"/>
      <c r="L232" s="74"/>
      <c r="M232" s="74"/>
      <c r="N232" s="74"/>
      <c r="O232" s="74"/>
      <c r="P232" s="74"/>
      <c r="Q232" s="74"/>
      <c r="R232" s="74"/>
      <c r="S232" s="74"/>
      <c r="T232" s="74"/>
      <c r="U232" s="74"/>
      <c r="V232" s="74"/>
      <c r="W232" s="74"/>
      <c r="X232" s="74"/>
      <c r="Y232" s="75"/>
      <c r="Z232" s="82"/>
    </row>
    <row r="233" spans="1:26" s="77" customFormat="1" x14ac:dyDescent="0.35">
      <c r="A233" s="78"/>
      <c r="B233" s="79"/>
      <c r="C233" s="79"/>
      <c r="D233" s="80"/>
      <c r="E233" s="81"/>
      <c r="F233" s="73"/>
      <c r="G233" s="74"/>
      <c r="H233" s="75"/>
      <c r="I233" s="73"/>
      <c r="J233" s="74"/>
      <c r="K233" s="74"/>
      <c r="L233" s="74"/>
      <c r="M233" s="74"/>
      <c r="N233" s="74"/>
      <c r="O233" s="74"/>
      <c r="P233" s="74"/>
      <c r="Q233" s="74"/>
      <c r="R233" s="74"/>
      <c r="S233" s="74"/>
      <c r="T233" s="74"/>
      <c r="U233" s="74"/>
      <c r="V233" s="74"/>
      <c r="W233" s="74"/>
      <c r="X233" s="74"/>
      <c r="Y233" s="75"/>
      <c r="Z233" s="82"/>
    </row>
    <row r="234" spans="1:26" s="77" customFormat="1" x14ac:dyDescent="0.35">
      <c r="A234" s="78"/>
      <c r="B234" s="79"/>
      <c r="C234" s="79"/>
      <c r="D234" s="80"/>
      <c r="E234" s="81"/>
      <c r="F234" s="73"/>
      <c r="G234" s="74"/>
      <c r="H234" s="75"/>
      <c r="I234" s="73"/>
      <c r="J234" s="74"/>
      <c r="K234" s="74"/>
      <c r="L234" s="74"/>
      <c r="M234" s="74"/>
      <c r="N234" s="74"/>
      <c r="O234" s="74"/>
      <c r="P234" s="74"/>
      <c r="Q234" s="74"/>
      <c r="R234" s="74"/>
      <c r="S234" s="74"/>
      <c r="T234" s="74"/>
      <c r="U234" s="74"/>
      <c r="V234" s="74"/>
      <c r="W234" s="74"/>
      <c r="X234" s="74"/>
      <c r="Y234" s="75"/>
      <c r="Z234" s="82"/>
    </row>
    <row r="235" spans="1:26" s="77" customFormat="1" x14ac:dyDescent="0.35">
      <c r="A235" s="78"/>
      <c r="B235" s="79"/>
      <c r="C235" s="79"/>
      <c r="D235" s="80"/>
      <c r="E235" s="81"/>
      <c r="F235" s="73"/>
      <c r="G235" s="74"/>
      <c r="H235" s="75"/>
      <c r="I235" s="73"/>
      <c r="J235" s="74"/>
      <c r="K235" s="74"/>
      <c r="L235" s="74"/>
      <c r="M235" s="74"/>
      <c r="N235" s="74"/>
      <c r="O235" s="74"/>
      <c r="P235" s="74"/>
      <c r="Q235" s="74"/>
      <c r="R235" s="74"/>
      <c r="S235" s="74"/>
      <c r="T235" s="74"/>
      <c r="U235" s="74"/>
      <c r="V235" s="74"/>
      <c r="W235" s="74"/>
      <c r="X235" s="74"/>
      <c r="Y235" s="75"/>
      <c r="Z235" s="82"/>
    </row>
    <row r="236" spans="1:26" s="77" customFormat="1" x14ac:dyDescent="0.35">
      <c r="A236" s="78"/>
      <c r="B236" s="79"/>
      <c r="C236" s="79"/>
      <c r="D236" s="80"/>
      <c r="E236" s="81"/>
      <c r="F236" s="73"/>
      <c r="G236" s="74"/>
      <c r="H236" s="75"/>
      <c r="I236" s="73"/>
      <c r="J236" s="74"/>
      <c r="K236" s="74"/>
      <c r="L236" s="74"/>
      <c r="M236" s="74"/>
      <c r="N236" s="74"/>
      <c r="O236" s="74"/>
      <c r="P236" s="74"/>
      <c r="Q236" s="74"/>
      <c r="R236" s="74"/>
      <c r="S236" s="74"/>
      <c r="T236" s="74"/>
      <c r="U236" s="74"/>
      <c r="V236" s="74"/>
      <c r="W236" s="74"/>
      <c r="X236" s="74"/>
      <c r="Y236" s="75"/>
      <c r="Z236" s="82"/>
    </row>
    <row r="237" spans="1:26" s="77" customFormat="1" x14ac:dyDescent="0.35">
      <c r="A237" s="78"/>
      <c r="B237" s="79"/>
      <c r="C237" s="79"/>
      <c r="D237" s="80"/>
      <c r="E237" s="81"/>
      <c r="F237" s="73"/>
      <c r="G237" s="74"/>
      <c r="H237" s="75"/>
      <c r="I237" s="73"/>
      <c r="J237" s="74"/>
      <c r="K237" s="74"/>
      <c r="L237" s="74"/>
      <c r="M237" s="74"/>
      <c r="N237" s="74"/>
      <c r="O237" s="74"/>
      <c r="P237" s="74"/>
      <c r="Q237" s="74"/>
      <c r="R237" s="74"/>
      <c r="S237" s="74"/>
      <c r="T237" s="74"/>
      <c r="U237" s="74"/>
      <c r="V237" s="74"/>
      <c r="W237" s="74"/>
      <c r="X237" s="74"/>
      <c r="Y237" s="75"/>
      <c r="Z237" s="82"/>
    </row>
    <row r="238" spans="1:26" s="77" customFormat="1" x14ac:dyDescent="0.35">
      <c r="A238" s="78"/>
      <c r="B238" s="79"/>
      <c r="C238" s="79"/>
      <c r="D238" s="80"/>
      <c r="E238" s="81"/>
      <c r="F238" s="73"/>
      <c r="G238" s="74"/>
      <c r="H238" s="75"/>
      <c r="I238" s="73"/>
      <c r="J238" s="74"/>
      <c r="K238" s="74"/>
      <c r="L238" s="74"/>
      <c r="M238" s="74"/>
      <c r="N238" s="74"/>
      <c r="O238" s="74"/>
      <c r="P238" s="74"/>
      <c r="Q238" s="74"/>
      <c r="R238" s="74"/>
      <c r="S238" s="74"/>
      <c r="T238" s="74"/>
      <c r="U238" s="74"/>
      <c r="V238" s="74"/>
      <c r="W238" s="74"/>
      <c r="X238" s="74"/>
      <c r="Y238" s="75"/>
      <c r="Z238" s="82"/>
    </row>
    <row r="239" spans="1:26" s="77" customFormat="1" x14ac:dyDescent="0.35">
      <c r="A239" s="78"/>
      <c r="B239" s="79"/>
      <c r="C239" s="79"/>
      <c r="D239" s="80"/>
      <c r="E239" s="81"/>
      <c r="F239" s="73"/>
      <c r="G239" s="74"/>
      <c r="H239" s="75"/>
      <c r="I239" s="73"/>
      <c r="J239" s="74"/>
      <c r="K239" s="74"/>
      <c r="L239" s="74"/>
      <c r="M239" s="74"/>
      <c r="N239" s="74"/>
      <c r="O239" s="74"/>
      <c r="P239" s="74"/>
      <c r="Q239" s="74"/>
      <c r="R239" s="74"/>
      <c r="S239" s="74"/>
      <c r="T239" s="74"/>
      <c r="U239" s="74"/>
      <c r="V239" s="74"/>
      <c r="W239" s="74"/>
      <c r="X239" s="74"/>
      <c r="Y239" s="75"/>
      <c r="Z239" s="82"/>
    </row>
    <row r="240" spans="1:26" s="77" customFormat="1" x14ac:dyDescent="0.35">
      <c r="A240" s="78"/>
      <c r="B240" s="79"/>
      <c r="C240" s="79"/>
      <c r="D240" s="80"/>
      <c r="E240" s="81"/>
      <c r="F240" s="73"/>
      <c r="G240" s="74"/>
      <c r="H240" s="75"/>
      <c r="I240" s="73"/>
      <c r="J240" s="74"/>
      <c r="K240" s="74"/>
      <c r="L240" s="74"/>
      <c r="M240" s="74"/>
      <c r="N240" s="74"/>
      <c r="O240" s="74"/>
      <c r="P240" s="74"/>
      <c r="Q240" s="74"/>
      <c r="R240" s="74"/>
      <c r="S240" s="74"/>
      <c r="T240" s="74"/>
      <c r="U240" s="74"/>
      <c r="V240" s="74"/>
      <c r="W240" s="74"/>
      <c r="X240" s="74"/>
      <c r="Y240" s="75"/>
      <c r="Z240" s="82"/>
    </row>
    <row r="241" spans="1:26" s="77" customFormat="1" x14ac:dyDescent="0.35">
      <c r="A241" s="78"/>
      <c r="B241" s="79"/>
      <c r="C241" s="79"/>
      <c r="D241" s="80"/>
      <c r="E241" s="81"/>
      <c r="F241" s="73"/>
      <c r="G241" s="74"/>
      <c r="H241" s="75"/>
      <c r="I241" s="73"/>
      <c r="J241" s="74"/>
      <c r="K241" s="74"/>
      <c r="L241" s="74"/>
      <c r="M241" s="74"/>
      <c r="N241" s="74"/>
      <c r="O241" s="74"/>
      <c r="P241" s="74"/>
      <c r="Q241" s="74"/>
      <c r="R241" s="74"/>
      <c r="S241" s="74"/>
      <c r="T241" s="74"/>
      <c r="U241" s="74"/>
      <c r="V241" s="74"/>
      <c r="W241" s="74"/>
      <c r="X241" s="74"/>
      <c r="Y241" s="75"/>
      <c r="Z241" s="82"/>
    </row>
    <row r="242" spans="1:26" s="77" customFormat="1" x14ac:dyDescent="0.35">
      <c r="A242" s="78"/>
      <c r="B242" s="79"/>
      <c r="C242" s="79"/>
      <c r="D242" s="80"/>
      <c r="E242" s="81"/>
      <c r="F242" s="73"/>
      <c r="G242" s="74"/>
      <c r="H242" s="75"/>
      <c r="I242" s="73"/>
      <c r="J242" s="74"/>
      <c r="K242" s="74"/>
      <c r="L242" s="74"/>
      <c r="M242" s="74"/>
      <c r="N242" s="74"/>
      <c r="O242" s="74"/>
      <c r="P242" s="74"/>
      <c r="Q242" s="74"/>
      <c r="R242" s="74"/>
      <c r="S242" s="74"/>
      <c r="T242" s="74"/>
      <c r="U242" s="74"/>
      <c r="V242" s="74"/>
      <c r="W242" s="74"/>
      <c r="X242" s="74"/>
      <c r="Y242" s="75"/>
      <c r="Z242" s="82"/>
    </row>
    <row r="243" spans="1:26" s="77" customFormat="1" x14ac:dyDescent="0.35">
      <c r="A243" s="78"/>
      <c r="B243" s="79"/>
      <c r="C243" s="79"/>
      <c r="D243" s="80"/>
      <c r="E243" s="81"/>
      <c r="F243" s="73"/>
      <c r="G243" s="74"/>
      <c r="H243" s="75"/>
      <c r="I243" s="73"/>
      <c r="J243" s="74"/>
      <c r="K243" s="74"/>
      <c r="L243" s="74"/>
      <c r="M243" s="74"/>
      <c r="N243" s="74"/>
      <c r="O243" s="74"/>
      <c r="P243" s="74"/>
      <c r="Q243" s="74"/>
      <c r="R243" s="74"/>
      <c r="S243" s="74"/>
      <c r="T243" s="74"/>
      <c r="U243" s="74"/>
      <c r="V243" s="74"/>
      <c r="W243" s="74"/>
      <c r="X243" s="74"/>
      <c r="Y243" s="75"/>
      <c r="Z243" s="82"/>
    </row>
    <row r="244" spans="1:26" s="77" customFormat="1" x14ac:dyDescent="0.35">
      <c r="A244" s="78"/>
      <c r="B244" s="79"/>
      <c r="C244" s="79"/>
      <c r="D244" s="80"/>
      <c r="E244" s="81"/>
      <c r="F244" s="73"/>
      <c r="G244" s="74"/>
      <c r="H244" s="75"/>
      <c r="I244" s="73"/>
      <c r="J244" s="74"/>
      <c r="K244" s="74"/>
      <c r="L244" s="74"/>
      <c r="M244" s="74"/>
      <c r="N244" s="74"/>
      <c r="O244" s="74"/>
      <c r="P244" s="74"/>
      <c r="Q244" s="74"/>
      <c r="R244" s="74"/>
      <c r="S244" s="74"/>
      <c r="T244" s="74"/>
      <c r="U244" s="74"/>
      <c r="V244" s="74"/>
      <c r="W244" s="74"/>
      <c r="X244" s="74"/>
      <c r="Y244" s="75"/>
      <c r="Z244" s="82"/>
    </row>
    <row r="245" spans="1:26" s="77" customFormat="1" x14ac:dyDescent="0.35">
      <c r="A245" s="78"/>
      <c r="B245" s="79"/>
      <c r="C245" s="79"/>
      <c r="D245" s="80"/>
      <c r="E245" s="81"/>
      <c r="F245" s="73"/>
      <c r="G245" s="74"/>
      <c r="H245" s="75"/>
      <c r="I245" s="73"/>
      <c r="J245" s="74"/>
      <c r="K245" s="74"/>
      <c r="L245" s="74"/>
      <c r="M245" s="74"/>
      <c r="N245" s="74"/>
      <c r="O245" s="74"/>
      <c r="P245" s="74"/>
      <c r="Q245" s="74"/>
      <c r="R245" s="74"/>
      <c r="S245" s="74"/>
      <c r="T245" s="74"/>
      <c r="U245" s="74"/>
      <c r="V245" s="74"/>
      <c r="W245" s="74"/>
      <c r="X245" s="74"/>
      <c r="Y245" s="75"/>
      <c r="Z245" s="82"/>
    </row>
    <row r="246" spans="1:26" s="77" customFormat="1" x14ac:dyDescent="0.35">
      <c r="A246" s="78"/>
      <c r="B246" s="79"/>
      <c r="C246" s="79"/>
      <c r="D246" s="80"/>
      <c r="E246" s="81"/>
      <c r="F246" s="73"/>
      <c r="G246" s="74"/>
      <c r="H246" s="75"/>
      <c r="I246" s="73"/>
      <c r="J246" s="74"/>
      <c r="K246" s="74"/>
      <c r="L246" s="74"/>
      <c r="M246" s="74"/>
      <c r="N246" s="74"/>
      <c r="O246" s="74"/>
      <c r="P246" s="74"/>
      <c r="Q246" s="74"/>
      <c r="R246" s="74"/>
      <c r="S246" s="74"/>
      <c r="T246" s="74"/>
      <c r="U246" s="74"/>
      <c r="V246" s="74"/>
      <c r="W246" s="74"/>
      <c r="X246" s="74"/>
      <c r="Y246" s="75"/>
      <c r="Z246" s="82"/>
    </row>
    <row r="247" spans="1:26" s="77" customFormat="1" x14ac:dyDescent="0.35">
      <c r="A247" s="78"/>
      <c r="B247" s="79"/>
      <c r="C247" s="79"/>
      <c r="D247" s="80"/>
      <c r="E247" s="81"/>
      <c r="F247" s="73"/>
      <c r="G247" s="74"/>
      <c r="H247" s="75"/>
      <c r="I247" s="73"/>
      <c r="J247" s="74"/>
      <c r="K247" s="74"/>
      <c r="L247" s="74"/>
      <c r="M247" s="74"/>
      <c r="N247" s="74"/>
      <c r="O247" s="74"/>
      <c r="P247" s="74"/>
      <c r="Q247" s="74"/>
      <c r="R247" s="74"/>
      <c r="S247" s="74"/>
      <c r="T247" s="74"/>
      <c r="U247" s="74"/>
      <c r="V247" s="74"/>
      <c r="W247" s="74"/>
      <c r="X247" s="74"/>
      <c r="Y247" s="75"/>
      <c r="Z247" s="82"/>
    </row>
    <row r="248" spans="1:26" s="77" customFormat="1" x14ac:dyDescent="0.35">
      <c r="A248" s="78"/>
      <c r="B248" s="79"/>
      <c r="C248" s="79"/>
      <c r="D248" s="80"/>
      <c r="E248" s="81"/>
      <c r="F248" s="73"/>
      <c r="G248" s="74"/>
      <c r="H248" s="75"/>
      <c r="I248" s="73"/>
      <c r="J248" s="74"/>
      <c r="K248" s="74"/>
      <c r="L248" s="74"/>
      <c r="M248" s="74"/>
      <c r="N248" s="74"/>
      <c r="O248" s="74"/>
      <c r="P248" s="74"/>
      <c r="Q248" s="74"/>
      <c r="R248" s="74"/>
      <c r="S248" s="74"/>
      <c r="T248" s="74"/>
      <c r="U248" s="74"/>
      <c r="V248" s="74"/>
      <c r="W248" s="74"/>
      <c r="X248" s="74"/>
      <c r="Y248" s="75"/>
      <c r="Z248" s="82"/>
    </row>
    <row r="249" spans="1:26" s="77" customFormat="1" x14ac:dyDescent="0.35">
      <c r="A249" s="78"/>
      <c r="B249" s="79"/>
      <c r="C249" s="79"/>
      <c r="D249" s="80"/>
      <c r="E249" s="81"/>
      <c r="F249" s="73"/>
      <c r="G249" s="74"/>
      <c r="H249" s="75"/>
      <c r="I249" s="73"/>
      <c r="J249" s="74"/>
      <c r="K249" s="74"/>
      <c r="L249" s="74"/>
      <c r="M249" s="74"/>
      <c r="N249" s="74"/>
      <c r="O249" s="74"/>
      <c r="P249" s="74"/>
      <c r="Q249" s="74"/>
      <c r="R249" s="74"/>
      <c r="S249" s="74"/>
      <c r="T249" s="74"/>
      <c r="U249" s="74"/>
      <c r="V249" s="74"/>
      <c r="W249" s="74"/>
      <c r="X249" s="74"/>
      <c r="Y249" s="75"/>
      <c r="Z249" s="82"/>
    </row>
    <row r="250" spans="1:26" s="77" customFormat="1" x14ac:dyDescent="0.35">
      <c r="A250" s="78"/>
      <c r="B250" s="79"/>
      <c r="C250" s="79"/>
      <c r="D250" s="80"/>
      <c r="E250" s="81"/>
      <c r="F250" s="73"/>
      <c r="G250" s="74"/>
      <c r="H250" s="75"/>
      <c r="I250" s="73"/>
      <c r="J250" s="74"/>
      <c r="K250" s="74"/>
      <c r="L250" s="74"/>
      <c r="M250" s="74"/>
      <c r="N250" s="74"/>
      <c r="O250" s="74"/>
      <c r="P250" s="74"/>
      <c r="Q250" s="74"/>
      <c r="R250" s="74"/>
      <c r="S250" s="74"/>
      <c r="T250" s="74"/>
      <c r="U250" s="74"/>
      <c r="V250" s="74"/>
      <c r="W250" s="74"/>
      <c r="X250" s="74"/>
      <c r="Y250" s="75"/>
      <c r="Z250" s="82"/>
    </row>
    <row r="251" spans="1:26" s="77" customFormat="1" x14ac:dyDescent="0.35">
      <c r="A251" s="78"/>
      <c r="B251" s="79"/>
      <c r="C251" s="79"/>
      <c r="D251" s="80"/>
      <c r="E251" s="81"/>
      <c r="F251" s="73"/>
      <c r="G251" s="74"/>
      <c r="H251" s="75"/>
      <c r="I251" s="73"/>
      <c r="J251" s="74"/>
      <c r="K251" s="74"/>
      <c r="L251" s="74"/>
      <c r="M251" s="74"/>
      <c r="N251" s="74"/>
      <c r="O251" s="74"/>
      <c r="P251" s="74"/>
      <c r="Q251" s="74"/>
      <c r="R251" s="74"/>
      <c r="S251" s="74"/>
      <c r="T251" s="74"/>
      <c r="U251" s="74"/>
      <c r="V251" s="74"/>
      <c r="W251" s="74"/>
      <c r="X251" s="74"/>
      <c r="Y251" s="75"/>
      <c r="Z251" s="82"/>
    </row>
    <row r="252" spans="1:26" s="77" customFormat="1" x14ac:dyDescent="0.35">
      <c r="A252" s="78"/>
      <c r="B252" s="79"/>
      <c r="C252" s="79"/>
      <c r="D252" s="80"/>
      <c r="E252" s="81"/>
      <c r="F252" s="73"/>
      <c r="G252" s="74"/>
      <c r="H252" s="75"/>
      <c r="I252" s="73"/>
      <c r="J252" s="74"/>
      <c r="K252" s="74"/>
      <c r="L252" s="74"/>
      <c r="M252" s="74"/>
      <c r="N252" s="74"/>
      <c r="O252" s="74"/>
      <c r="P252" s="74"/>
      <c r="Q252" s="74"/>
      <c r="R252" s="74"/>
      <c r="S252" s="74"/>
      <c r="T252" s="74"/>
      <c r="U252" s="74"/>
      <c r="V252" s="74"/>
      <c r="W252" s="74"/>
      <c r="X252" s="74"/>
      <c r="Y252" s="75"/>
      <c r="Z252" s="82"/>
    </row>
    <row r="253" spans="1:26" s="77" customFormat="1" x14ac:dyDescent="0.35">
      <c r="A253" s="78"/>
      <c r="B253" s="79"/>
      <c r="C253" s="79"/>
      <c r="D253" s="80"/>
      <c r="E253" s="81"/>
      <c r="F253" s="73"/>
      <c r="G253" s="74"/>
      <c r="H253" s="75"/>
      <c r="I253" s="73"/>
      <c r="J253" s="74"/>
      <c r="K253" s="74"/>
      <c r="L253" s="74"/>
      <c r="M253" s="74"/>
      <c r="N253" s="74"/>
      <c r="O253" s="74"/>
      <c r="P253" s="74"/>
      <c r="Q253" s="74"/>
      <c r="R253" s="74"/>
      <c r="S253" s="74"/>
      <c r="T253" s="74"/>
      <c r="U253" s="74"/>
      <c r="V253" s="74"/>
      <c r="W253" s="74"/>
      <c r="X253" s="74"/>
      <c r="Y253" s="75"/>
      <c r="Z253" s="82"/>
    </row>
    <row r="254" spans="1:26" s="77" customFormat="1" x14ac:dyDescent="0.35">
      <c r="A254" s="78"/>
      <c r="B254" s="79"/>
      <c r="C254" s="79"/>
      <c r="D254" s="80"/>
      <c r="E254" s="81"/>
      <c r="F254" s="73"/>
      <c r="G254" s="74"/>
      <c r="H254" s="75"/>
      <c r="I254" s="73"/>
      <c r="J254" s="74"/>
      <c r="K254" s="74"/>
      <c r="L254" s="74"/>
      <c r="M254" s="74"/>
      <c r="N254" s="74"/>
      <c r="O254" s="74"/>
      <c r="P254" s="74"/>
      <c r="Q254" s="74"/>
      <c r="R254" s="74"/>
      <c r="S254" s="74"/>
      <c r="T254" s="74"/>
      <c r="U254" s="74"/>
      <c r="V254" s="74"/>
      <c r="W254" s="74"/>
      <c r="X254" s="74"/>
      <c r="Y254" s="75"/>
      <c r="Z254" s="82"/>
    </row>
    <row r="255" spans="1:26" s="77" customFormat="1" x14ac:dyDescent="0.35">
      <c r="A255" s="78"/>
      <c r="B255" s="79"/>
      <c r="C255" s="79"/>
      <c r="D255" s="80"/>
      <c r="E255" s="81"/>
      <c r="F255" s="73"/>
      <c r="G255" s="74"/>
      <c r="H255" s="75"/>
      <c r="I255" s="73"/>
      <c r="J255" s="74"/>
      <c r="K255" s="74"/>
      <c r="L255" s="74"/>
      <c r="M255" s="74"/>
      <c r="N255" s="74"/>
      <c r="O255" s="74"/>
      <c r="P255" s="74"/>
      <c r="Q255" s="74"/>
      <c r="R255" s="74"/>
      <c r="S255" s="74"/>
      <c r="T255" s="74"/>
      <c r="U255" s="74"/>
      <c r="V255" s="74"/>
      <c r="W255" s="74"/>
      <c r="X255" s="74"/>
      <c r="Y255" s="75"/>
      <c r="Z255" s="82"/>
    </row>
    <row r="256" spans="1:26" s="77" customFormat="1" x14ac:dyDescent="0.35">
      <c r="A256" s="78"/>
      <c r="B256" s="79"/>
      <c r="C256" s="79"/>
      <c r="D256" s="80"/>
      <c r="E256" s="81"/>
      <c r="F256" s="73"/>
      <c r="G256" s="74"/>
      <c r="H256" s="75"/>
      <c r="I256" s="73"/>
      <c r="J256" s="74"/>
      <c r="K256" s="74"/>
      <c r="L256" s="74"/>
      <c r="M256" s="74"/>
      <c r="N256" s="74"/>
      <c r="O256" s="74"/>
      <c r="P256" s="74"/>
      <c r="Q256" s="74"/>
      <c r="R256" s="74"/>
      <c r="S256" s="74"/>
      <c r="T256" s="74"/>
      <c r="U256" s="74"/>
      <c r="V256" s="74"/>
      <c r="W256" s="74"/>
      <c r="X256" s="74"/>
      <c r="Y256" s="75"/>
      <c r="Z256" s="82"/>
    </row>
    <row r="257" spans="1:26" s="77" customFormat="1" x14ac:dyDescent="0.35">
      <c r="A257" s="78"/>
      <c r="B257" s="79"/>
      <c r="C257" s="79"/>
      <c r="D257" s="80"/>
      <c r="E257" s="81"/>
      <c r="F257" s="73"/>
      <c r="G257" s="74"/>
      <c r="H257" s="75"/>
      <c r="I257" s="73"/>
      <c r="J257" s="74"/>
      <c r="K257" s="74"/>
      <c r="L257" s="74"/>
      <c r="M257" s="74"/>
      <c r="N257" s="74"/>
      <c r="O257" s="74"/>
      <c r="P257" s="74"/>
      <c r="Q257" s="74"/>
      <c r="R257" s="74"/>
      <c r="S257" s="74"/>
      <c r="T257" s="74"/>
      <c r="U257" s="74"/>
      <c r="V257" s="74"/>
      <c r="W257" s="74"/>
      <c r="X257" s="74"/>
      <c r="Y257" s="75"/>
      <c r="Z257" s="82"/>
    </row>
    <row r="258" spans="1:26" s="77" customFormat="1" x14ac:dyDescent="0.35">
      <c r="A258" s="78"/>
      <c r="B258" s="79"/>
      <c r="C258" s="79"/>
      <c r="D258" s="80"/>
      <c r="E258" s="81"/>
      <c r="F258" s="73"/>
      <c r="G258" s="74"/>
      <c r="H258" s="75"/>
      <c r="I258" s="73"/>
      <c r="J258" s="74"/>
      <c r="K258" s="74"/>
      <c r="L258" s="74"/>
      <c r="M258" s="74"/>
      <c r="N258" s="74"/>
      <c r="O258" s="74"/>
      <c r="P258" s="74"/>
      <c r="Q258" s="74"/>
      <c r="R258" s="74"/>
      <c r="S258" s="74"/>
      <c r="T258" s="74"/>
      <c r="U258" s="74"/>
      <c r="V258" s="74"/>
      <c r="W258" s="74"/>
      <c r="X258" s="74"/>
      <c r="Y258" s="75"/>
      <c r="Z258" s="82"/>
    </row>
    <row r="259" spans="1:26" s="77" customFormat="1" x14ac:dyDescent="0.35">
      <c r="A259" s="78"/>
      <c r="B259" s="79"/>
      <c r="C259" s="79"/>
      <c r="D259" s="80"/>
      <c r="E259" s="81"/>
      <c r="F259" s="73"/>
      <c r="G259" s="74"/>
      <c r="H259" s="75"/>
      <c r="I259" s="73"/>
      <c r="J259" s="74"/>
      <c r="K259" s="74"/>
      <c r="L259" s="74"/>
      <c r="M259" s="74"/>
      <c r="N259" s="74"/>
      <c r="O259" s="74"/>
      <c r="P259" s="74"/>
      <c r="Q259" s="74"/>
      <c r="R259" s="74"/>
      <c r="S259" s="74"/>
      <c r="T259" s="74"/>
      <c r="U259" s="74"/>
      <c r="V259" s="74"/>
      <c r="W259" s="74"/>
      <c r="X259" s="74"/>
      <c r="Y259" s="75"/>
      <c r="Z259" s="82"/>
    </row>
    <row r="260" spans="1:26" s="77" customFormat="1" x14ac:dyDescent="0.35">
      <c r="A260" s="78"/>
      <c r="B260" s="79"/>
      <c r="C260" s="79"/>
      <c r="D260" s="80"/>
      <c r="E260" s="81"/>
      <c r="F260" s="73"/>
      <c r="G260" s="74"/>
      <c r="H260" s="75"/>
      <c r="I260" s="73"/>
      <c r="J260" s="74"/>
      <c r="K260" s="74"/>
      <c r="L260" s="74"/>
      <c r="M260" s="74"/>
      <c r="N260" s="74"/>
      <c r="O260" s="74"/>
      <c r="P260" s="74"/>
      <c r="Q260" s="74"/>
      <c r="R260" s="74"/>
      <c r="S260" s="74"/>
      <c r="T260" s="74"/>
      <c r="U260" s="74"/>
      <c r="V260" s="74"/>
      <c r="W260" s="74"/>
      <c r="X260" s="74"/>
      <c r="Y260" s="75"/>
      <c r="Z260" s="82"/>
    </row>
    <row r="261" spans="1:26" s="77" customFormat="1" x14ac:dyDescent="0.35">
      <c r="A261" s="78"/>
      <c r="B261" s="79"/>
      <c r="C261" s="79"/>
      <c r="D261" s="80"/>
      <c r="E261" s="81"/>
      <c r="F261" s="73"/>
      <c r="G261" s="74"/>
      <c r="H261" s="75"/>
      <c r="I261" s="73"/>
      <c r="J261" s="74"/>
      <c r="K261" s="74"/>
      <c r="L261" s="74"/>
      <c r="M261" s="74"/>
      <c r="N261" s="74"/>
      <c r="O261" s="74"/>
      <c r="P261" s="74"/>
      <c r="Q261" s="74"/>
      <c r="R261" s="74"/>
      <c r="S261" s="74"/>
      <c r="T261" s="74"/>
      <c r="U261" s="74"/>
      <c r="V261" s="74"/>
      <c r="W261" s="74"/>
      <c r="X261" s="74"/>
      <c r="Y261" s="75"/>
      <c r="Z261" s="82"/>
    </row>
    <row r="262" spans="1:26" s="77" customFormat="1" x14ac:dyDescent="0.35">
      <c r="A262" s="78"/>
      <c r="B262" s="79"/>
      <c r="C262" s="79"/>
      <c r="D262" s="80"/>
      <c r="E262" s="81"/>
      <c r="F262" s="73"/>
      <c r="G262" s="74"/>
      <c r="H262" s="75"/>
      <c r="I262" s="73"/>
      <c r="J262" s="74"/>
      <c r="K262" s="74"/>
      <c r="L262" s="74"/>
      <c r="M262" s="74"/>
      <c r="N262" s="74"/>
      <c r="O262" s="74"/>
      <c r="P262" s="74"/>
      <c r="Q262" s="74"/>
      <c r="R262" s="74"/>
      <c r="S262" s="74"/>
      <c r="T262" s="74"/>
      <c r="U262" s="74"/>
      <c r="V262" s="74"/>
      <c r="W262" s="74"/>
      <c r="X262" s="74"/>
      <c r="Y262" s="75"/>
      <c r="Z262" s="82"/>
    </row>
    <row r="263" spans="1:26" s="77" customFormat="1" x14ac:dyDescent="0.35">
      <c r="A263" s="78"/>
      <c r="B263" s="79"/>
      <c r="C263" s="79"/>
      <c r="D263" s="80"/>
      <c r="E263" s="81"/>
      <c r="F263" s="73"/>
      <c r="G263" s="74"/>
      <c r="H263" s="75"/>
      <c r="I263" s="73"/>
      <c r="J263" s="74"/>
      <c r="K263" s="74"/>
      <c r="L263" s="74"/>
      <c r="M263" s="74"/>
      <c r="N263" s="74"/>
      <c r="O263" s="74"/>
      <c r="P263" s="74"/>
      <c r="Q263" s="74"/>
      <c r="R263" s="74"/>
      <c r="S263" s="74"/>
      <c r="T263" s="74"/>
      <c r="U263" s="74"/>
      <c r="V263" s="74"/>
      <c r="W263" s="74"/>
      <c r="X263" s="74"/>
      <c r="Y263" s="75"/>
      <c r="Z263" s="82"/>
    </row>
    <row r="264" spans="1:26" s="77" customFormat="1" x14ac:dyDescent="0.35">
      <c r="A264" s="78"/>
      <c r="B264" s="79"/>
      <c r="C264" s="79"/>
      <c r="D264" s="80"/>
      <c r="E264" s="81"/>
      <c r="F264" s="73"/>
      <c r="G264" s="74"/>
      <c r="H264" s="75"/>
      <c r="I264" s="73"/>
      <c r="J264" s="74"/>
      <c r="K264" s="74"/>
      <c r="L264" s="74"/>
      <c r="M264" s="74"/>
      <c r="N264" s="74"/>
      <c r="O264" s="74"/>
      <c r="P264" s="74"/>
      <c r="Q264" s="74"/>
      <c r="R264" s="74"/>
      <c r="S264" s="74"/>
      <c r="T264" s="74"/>
      <c r="U264" s="74"/>
      <c r="V264" s="74"/>
      <c r="W264" s="74"/>
      <c r="X264" s="74"/>
      <c r="Y264" s="75"/>
      <c r="Z264" s="82"/>
    </row>
    <row r="265" spans="1:26" s="77" customFormat="1" x14ac:dyDescent="0.35">
      <c r="A265" s="78"/>
      <c r="B265" s="79"/>
      <c r="C265" s="79"/>
      <c r="D265" s="80"/>
      <c r="E265" s="81"/>
      <c r="F265" s="73"/>
      <c r="G265" s="74"/>
      <c r="H265" s="75"/>
      <c r="I265" s="73"/>
      <c r="J265" s="74"/>
      <c r="K265" s="74"/>
      <c r="L265" s="74"/>
      <c r="M265" s="74"/>
      <c r="N265" s="74"/>
      <c r="O265" s="74"/>
      <c r="P265" s="74"/>
      <c r="Q265" s="74"/>
      <c r="R265" s="74"/>
      <c r="S265" s="74"/>
      <c r="T265" s="74"/>
      <c r="U265" s="74"/>
      <c r="V265" s="74"/>
      <c r="W265" s="74"/>
      <c r="X265" s="74"/>
      <c r="Y265" s="75"/>
      <c r="Z265" s="82"/>
    </row>
    <row r="266" spans="1:26" s="77" customFormat="1" x14ac:dyDescent="0.35">
      <c r="A266" s="78"/>
      <c r="B266" s="79"/>
      <c r="C266" s="79"/>
      <c r="D266" s="80"/>
      <c r="E266" s="81"/>
      <c r="F266" s="73"/>
      <c r="G266" s="74"/>
      <c r="H266" s="75"/>
      <c r="I266" s="73"/>
      <c r="J266" s="74"/>
      <c r="K266" s="74"/>
      <c r="L266" s="74"/>
      <c r="M266" s="74"/>
      <c r="N266" s="74"/>
      <c r="O266" s="74"/>
      <c r="P266" s="74"/>
      <c r="Q266" s="74"/>
      <c r="R266" s="74"/>
      <c r="S266" s="74"/>
      <c r="T266" s="74"/>
      <c r="U266" s="74"/>
      <c r="V266" s="74"/>
      <c r="W266" s="74"/>
      <c r="X266" s="74"/>
      <c r="Y266" s="75"/>
      <c r="Z266" s="82"/>
    </row>
    <row r="267" spans="1:26" s="77" customFormat="1" x14ac:dyDescent="0.35">
      <c r="A267" s="78"/>
      <c r="B267" s="79"/>
      <c r="C267" s="79"/>
      <c r="D267" s="80"/>
      <c r="E267" s="81"/>
      <c r="F267" s="73"/>
      <c r="G267" s="74"/>
      <c r="H267" s="75"/>
      <c r="I267" s="73"/>
      <c r="J267" s="74"/>
      <c r="K267" s="74"/>
      <c r="L267" s="74"/>
      <c r="M267" s="74"/>
      <c r="N267" s="74"/>
      <c r="O267" s="74"/>
      <c r="P267" s="74"/>
      <c r="Q267" s="74"/>
      <c r="R267" s="74"/>
      <c r="S267" s="74"/>
      <c r="T267" s="74"/>
      <c r="U267" s="74"/>
      <c r="V267" s="74"/>
      <c r="W267" s="74"/>
      <c r="X267" s="74"/>
      <c r="Y267" s="75"/>
      <c r="Z267" s="82"/>
    </row>
    <row r="268" spans="1:26" s="77" customFormat="1" x14ac:dyDescent="0.35">
      <c r="A268" s="78"/>
      <c r="B268" s="79"/>
      <c r="C268" s="79"/>
      <c r="D268" s="80"/>
      <c r="E268" s="81"/>
      <c r="F268" s="73"/>
      <c r="G268" s="74"/>
      <c r="H268" s="75"/>
      <c r="I268" s="73"/>
      <c r="J268" s="74"/>
      <c r="K268" s="74"/>
      <c r="L268" s="74"/>
      <c r="M268" s="74"/>
      <c r="N268" s="74"/>
      <c r="O268" s="74"/>
      <c r="P268" s="74"/>
      <c r="Q268" s="74"/>
      <c r="R268" s="74"/>
      <c r="S268" s="74"/>
      <c r="T268" s="74"/>
      <c r="U268" s="74"/>
      <c r="V268" s="74"/>
      <c r="W268" s="74"/>
      <c r="X268" s="74"/>
      <c r="Y268" s="75"/>
      <c r="Z268" s="82"/>
    </row>
    <row r="269" spans="1:26" s="77" customFormat="1" x14ac:dyDescent="0.35">
      <c r="A269" s="78"/>
      <c r="B269" s="79"/>
      <c r="C269" s="79"/>
      <c r="D269" s="80"/>
      <c r="E269" s="81"/>
      <c r="F269" s="73"/>
      <c r="G269" s="74"/>
      <c r="H269" s="75"/>
      <c r="I269" s="73"/>
      <c r="J269" s="74"/>
      <c r="K269" s="74"/>
      <c r="L269" s="74"/>
      <c r="M269" s="74"/>
      <c r="N269" s="74"/>
      <c r="O269" s="74"/>
      <c r="P269" s="74"/>
      <c r="Q269" s="74"/>
      <c r="R269" s="74"/>
      <c r="S269" s="74"/>
      <c r="T269" s="74"/>
      <c r="U269" s="74"/>
      <c r="V269" s="74"/>
      <c r="W269" s="74"/>
      <c r="X269" s="74"/>
      <c r="Y269" s="75"/>
      <c r="Z269" s="82"/>
    </row>
    <row r="270" spans="1:26" s="77" customFormat="1" x14ac:dyDescent="0.35">
      <c r="A270" s="78"/>
      <c r="B270" s="79"/>
      <c r="C270" s="79"/>
      <c r="D270" s="80"/>
      <c r="E270" s="81"/>
      <c r="F270" s="73"/>
      <c r="G270" s="74"/>
      <c r="H270" s="75"/>
      <c r="I270" s="73"/>
      <c r="J270" s="74"/>
      <c r="K270" s="74"/>
      <c r="L270" s="74"/>
      <c r="M270" s="74"/>
      <c r="N270" s="74"/>
      <c r="O270" s="74"/>
      <c r="P270" s="74"/>
      <c r="Q270" s="74"/>
      <c r="R270" s="74"/>
      <c r="S270" s="74"/>
      <c r="T270" s="74"/>
      <c r="U270" s="74"/>
      <c r="V270" s="74"/>
      <c r="W270" s="74"/>
      <c r="X270" s="74"/>
      <c r="Y270" s="75"/>
      <c r="Z270" s="82"/>
    </row>
    <row r="271" spans="1:26" s="77" customFormat="1" x14ac:dyDescent="0.35">
      <c r="A271" s="78"/>
      <c r="B271" s="79"/>
      <c r="C271" s="79"/>
      <c r="D271" s="80"/>
      <c r="E271" s="81"/>
      <c r="F271" s="73"/>
      <c r="G271" s="74"/>
      <c r="H271" s="75"/>
      <c r="I271" s="73"/>
      <c r="J271" s="74"/>
      <c r="K271" s="74"/>
      <c r="L271" s="74"/>
      <c r="M271" s="74"/>
      <c r="N271" s="74"/>
      <c r="O271" s="74"/>
      <c r="P271" s="74"/>
      <c r="Q271" s="74"/>
      <c r="R271" s="74"/>
      <c r="S271" s="74"/>
      <c r="T271" s="74"/>
      <c r="U271" s="74"/>
      <c r="V271" s="74"/>
      <c r="W271" s="74"/>
      <c r="X271" s="74"/>
      <c r="Y271" s="75"/>
      <c r="Z271" s="82"/>
    </row>
    <row r="272" spans="1:26" s="77" customFormat="1" x14ac:dyDescent="0.35">
      <c r="A272" s="78"/>
      <c r="B272" s="79"/>
      <c r="C272" s="79"/>
      <c r="D272" s="80"/>
      <c r="E272" s="81"/>
      <c r="F272" s="73"/>
      <c r="G272" s="74"/>
      <c r="H272" s="75"/>
      <c r="I272" s="73"/>
      <c r="J272" s="74"/>
      <c r="K272" s="74"/>
      <c r="L272" s="74"/>
      <c r="M272" s="74"/>
      <c r="N272" s="74"/>
      <c r="O272" s="74"/>
      <c r="P272" s="74"/>
      <c r="Q272" s="74"/>
      <c r="R272" s="74"/>
      <c r="S272" s="74"/>
      <c r="T272" s="74"/>
      <c r="U272" s="74"/>
      <c r="V272" s="74"/>
      <c r="W272" s="74"/>
      <c r="X272" s="74"/>
      <c r="Y272" s="75"/>
      <c r="Z272" s="82"/>
    </row>
    <row r="273" spans="1:26" s="77" customFormat="1" x14ac:dyDescent="0.35">
      <c r="A273" s="78"/>
      <c r="B273" s="79"/>
      <c r="C273" s="79"/>
      <c r="D273" s="80"/>
      <c r="E273" s="81"/>
      <c r="F273" s="73"/>
      <c r="G273" s="74"/>
      <c r="H273" s="75"/>
      <c r="I273" s="73"/>
      <c r="J273" s="74"/>
      <c r="K273" s="74"/>
      <c r="L273" s="74"/>
      <c r="M273" s="74"/>
      <c r="N273" s="74"/>
      <c r="O273" s="74"/>
      <c r="P273" s="74"/>
      <c r="Q273" s="74"/>
      <c r="R273" s="74"/>
      <c r="S273" s="74"/>
      <c r="T273" s="74"/>
      <c r="U273" s="74"/>
      <c r="V273" s="74"/>
      <c r="W273" s="74"/>
      <c r="X273" s="74"/>
      <c r="Y273" s="75"/>
      <c r="Z273" s="82"/>
    </row>
    <row r="274" spans="1:26" s="77" customFormat="1" x14ac:dyDescent="0.35">
      <c r="A274" s="78"/>
      <c r="B274" s="79"/>
      <c r="C274" s="79"/>
      <c r="D274" s="80"/>
      <c r="E274" s="81"/>
      <c r="F274" s="73"/>
      <c r="G274" s="74"/>
      <c r="H274" s="75"/>
      <c r="I274" s="73"/>
      <c r="J274" s="74"/>
      <c r="K274" s="74"/>
      <c r="L274" s="74"/>
      <c r="M274" s="74"/>
      <c r="N274" s="74"/>
      <c r="O274" s="74"/>
      <c r="P274" s="74"/>
      <c r="Q274" s="74"/>
      <c r="R274" s="74"/>
      <c r="S274" s="74"/>
      <c r="T274" s="74"/>
      <c r="U274" s="74"/>
      <c r="V274" s="74"/>
      <c r="W274" s="74"/>
      <c r="X274" s="74"/>
      <c r="Y274" s="75"/>
      <c r="Z274" s="82"/>
    </row>
    <row r="275" spans="1:26" s="77" customFormat="1" x14ac:dyDescent="0.35">
      <c r="A275" s="78"/>
      <c r="B275" s="79"/>
      <c r="C275" s="79"/>
      <c r="D275" s="80"/>
      <c r="E275" s="81"/>
      <c r="F275" s="73"/>
      <c r="G275" s="74"/>
      <c r="H275" s="75"/>
      <c r="I275" s="73"/>
      <c r="J275" s="74"/>
      <c r="K275" s="74"/>
      <c r="L275" s="74"/>
      <c r="M275" s="74"/>
      <c r="N275" s="74"/>
      <c r="O275" s="74"/>
      <c r="P275" s="74"/>
      <c r="Q275" s="74"/>
      <c r="R275" s="74"/>
      <c r="S275" s="74"/>
      <c r="T275" s="74"/>
      <c r="U275" s="74"/>
      <c r="V275" s="74"/>
      <c r="W275" s="74"/>
      <c r="X275" s="74"/>
      <c r="Y275" s="75"/>
      <c r="Z275" s="82"/>
    </row>
    <row r="276" spans="1:26" s="77" customFormat="1" x14ac:dyDescent="0.35">
      <c r="A276" s="78"/>
      <c r="B276" s="79"/>
      <c r="C276" s="79"/>
      <c r="D276" s="80"/>
      <c r="E276" s="81"/>
      <c r="F276" s="73"/>
      <c r="G276" s="74"/>
      <c r="H276" s="75"/>
      <c r="I276" s="73"/>
      <c r="J276" s="74"/>
      <c r="K276" s="74"/>
      <c r="L276" s="74"/>
      <c r="M276" s="74"/>
      <c r="N276" s="74"/>
      <c r="O276" s="74"/>
      <c r="P276" s="74"/>
      <c r="Q276" s="74"/>
      <c r="R276" s="74"/>
      <c r="S276" s="74"/>
      <c r="T276" s="74"/>
      <c r="U276" s="74"/>
      <c r="V276" s="74"/>
      <c r="W276" s="74"/>
      <c r="X276" s="74"/>
      <c r="Y276" s="75"/>
      <c r="Z276" s="82"/>
    </row>
    <row r="277" spans="1:26" s="77" customFormat="1" x14ac:dyDescent="0.35">
      <c r="A277" s="78"/>
      <c r="B277" s="79"/>
      <c r="C277" s="79"/>
      <c r="D277" s="80"/>
      <c r="E277" s="81"/>
      <c r="F277" s="73"/>
      <c r="G277" s="74"/>
      <c r="H277" s="75"/>
      <c r="I277" s="73"/>
      <c r="J277" s="74"/>
      <c r="K277" s="74"/>
      <c r="L277" s="74"/>
      <c r="M277" s="74"/>
      <c r="N277" s="74"/>
      <c r="O277" s="74"/>
      <c r="P277" s="74"/>
      <c r="Q277" s="74"/>
      <c r="R277" s="74"/>
      <c r="S277" s="74"/>
      <c r="T277" s="74"/>
      <c r="U277" s="74"/>
      <c r="V277" s="74"/>
      <c r="W277" s="74"/>
      <c r="X277" s="74"/>
      <c r="Y277" s="75"/>
      <c r="Z277" s="82"/>
    </row>
    <row r="278" spans="1:26" s="77" customFormat="1" x14ac:dyDescent="0.35">
      <c r="A278" s="78"/>
      <c r="B278" s="79"/>
      <c r="C278" s="79"/>
      <c r="D278" s="80"/>
      <c r="E278" s="81"/>
      <c r="F278" s="73"/>
      <c r="G278" s="74"/>
      <c r="H278" s="75"/>
      <c r="I278" s="73"/>
      <c r="J278" s="74"/>
      <c r="K278" s="74"/>
      <c r="L278" s="74"/>
      <c r="M278" s="74"/>
      <c r="N278" s="74"/>
      <c r="O278" s="74"/>
      <c r="P278" s="74"/>
      <c r="Q278" s="74"/>
      <c r="R278" s="74"/>
      <c r="S278" s="74"/>
      <c r="T278" s="74"/>
      <c r="U278" s="74"/>
      <c r="V278" s="74"/>
      <c r="W278" s="74"/>
      <c r="X278" s="74"/>
      <c r="Y278" s="75"/>
      <c r="Z278" s="82"/>
    </row>
    <row r="279" spans="1:26" s="77" customFormat="1" x14ac:dyDescent="0.35">
      <c r="A279" s="78"/>
      <c r="B279" s="79"/>
      <c r="C279" s="79"/>
      <c r="D279" s="80"/>
      <c r="E279" s="81"/>
      <c r="F279" s="73"/>
      <c r="G279" s="74"/>
      <c r="H279" s="75"/>
      <c r="I279" s="73"/>
      <c r="J279" s="74"/>
      <c r="K279" s="74"/>
      <c r="L279" s="74"/>
      <c r="M279" s="74"/>
      <c r="N279" s="74"/>
      <c r="O279" s="74"/>
      <c r="P279" s="74"/>
      <c r="Q279" s="74"/>
      <c r="R279" s="74"/>
      <c r="S279" s="74"/>
      <c r="T279" s="74"/>
      <c r="U279" s="74"/>
      <c r="V279" s="74"/>
      <c r="W279" s="74"/>
      <c r="X279" s="74"/>
      <c r="Y279" s="75"/>
      <c r="Z279" s="82"/>
    </row>
    <row r="280" spans="1:26" s="77" customFormat="1" x14ac:dyDescent="0.35">
      <c r="A280" s="78"/>
      <c r="B280" s="79"/>
      <c r="C280" s="79"/>
      <c r="D280" s="80"/>
      <c r="E280" s="81"/>
      <c r="F280" s="73"/>
      <c r="G280" s="74"/>
      <c r="H280" s="75"/>
      <c r="I280" s="73"/>
      <c r="J280" s="74"/>
      <c r="K280" s="74"/>
      <c r="L280" s="74"/>
      <c r="M280" s="74"/>
      <c r="N280" s="74"/>
      <c r="O280" s="74"/>
      <c r="P280" s="74"/>
      <c r="Q280" s="74"/>
      <c r="R280" s="74"/>
      <c r="S280" s="74"/>
      <c r="T280" s="74"/>
      <c r="U280" s="74"/>
      <c r="V280" s="74"/>
      <c r="W280" s="74"/>
      <c r="X280" s="74"/>
      <c r="Y280" s="75"/>
      <c r="Z280" s="82"/>
    </row>
    <row r="281" spans="1:26" s="77" customFormat="1" x14ac:dyDescent="0.35">
      <c r="A281" s="78"/>
      <c r="B281" s="79"/>
      <c r="C281" s="79"/>
      <c r="D281" s="80"/>
      <c r="E281" s="81"/>
      <c r="F281" s="73"/>
      <c r="G281" s="74"/>
      <c r="H281" s="75"/>
      <c r="I281" s="73"/>
      <c r="J281" s="74"/>
      <c r="K281" s="74"/>
      <c r="L281" s="74"/>
      <c r="M281" s="74"/>
      <c r="N281" s="74"/>
      <c r="O281" s="74"/>
      <c r="P281" s="74"/>
      <c r="Q281" s="74"/>
      <c r="R281" s="74"/>
      <c r="S281" s="74"/>
      <c r="T281" s="74"/>
      <c r="U281" s="74"/>
      <c r="V281" s="74"/>
      <c r="W281" s="74"/>
      <c r="X281" s="74"/>
      <c r="Y281" s="75"/>
      <c r="Z281" s="82"/>
    </row>
    <row r="282" spans="1:26" s="77" customFormat="1" x14ac:dyDescent="0.35">
      <c r="A282" s="78"/>
      <c r="B282" s="79"/>
      <c r="C282" s="79"/>
      <c r="D282" s="80"/>
      <c r="E282" s="81"/>
      <c r="F282" s="73"/>
      <c r="G282" s="74"/>
      <c r="H282" s="75"/>
      <c r="I282" s="73"/>
      <c r="J282" s="74"/>
      <c r="K282" s="74"/>
      <c r="L282" s="74"/>
      <c r="M282" s="74"/>
      <c r="N282" s="74"/>
      <c r="O282" s="74"/>
      <c r="P282" s="74"/>
      <c r="Q282" s="74"/>
      <c r="R282" s="74"/>
      <c r="S282" s="74"/>
      <c r="T282" s="74"/>
      <c r="U282" s="74"/>
      <c r="V282" s="74"/>
      <c r="W282" s="74"/>
      <c r="X282" s="74"/>
      <c r="Y282" s="75"/>
      <c r="Z282" s="82"/>
    </row>
    <row r="283" spans="1:26" s="77" customFormat="1" x14ac:dyDescent="0.35">
      <c r="A283" s="78"/>
      <c r="B283" s="79"/>
      <c r="C283" s="79"/>
      <c r="D283" s="80"/>
      <c r="E283" s="81"/>
      <c r="F283" s="73"/>
      <c r="G283" s="74"/>
      <c r="H283" s="75"/>
      <c r="I283" s="73"/>
      <c r="J283" s="74"/>
      <c r="K283" s="74"/>
      <c r="L283" s="74"/>
      <c r="M283" s="74"/>
      <c r="N283" s="74"/>
      <c r="O283" s="74"/>
      <c r="P283" s="74"/>
      <c r="Q283" s="74"/>
      <c r="R283" s="74"/>
      <c r="S283" s="74"/>
      <c r="T283" s="74"/>
      <c r="U283" s="74"/>
      <c r="V283" s="74"/>
      <c r="W283" s="74"/>
      <c r="X283" s="74"/>
      <c r="Y283" s="75"/>
      <c r="Z283" s="82"/>
    </row>
    <row r="284" spans="1:26" s="77" customFormat="1" x14ac:dyDescent="0.35">
      <c r="A284" s="78"/>
      <c r="B284" s="79"/>
      <c r="C284" s="79"/>
      <c r="D284" s="80"/>
      <c r="E284" s="81"/>
      <c r="F284" s="73"/>
      <c r="G284" s="74"/>
      <c r="H284" s="75"/>
      <c r="I284" s="73"/>
      <c r="J284" s="74"/>
      <c r="K284" s="74"/>
      <c r="L284" s="74"/>
      <c r="M284" s="74"/>
      <c r="N284" s="74"/>
      <c r="O284" s="74"/>
      <c r="P284" s="74"/>
      <c r="Q284" s="74"/>
      <c r="R284" s="74"/>
      <c r="S284" s="74"/>
      <c r="T284" s="74"/>
      <c r="U284" s="74"/>
      <c r="V284" s="74"/>
      <c r="W284" s="74"/>
      <c r="X284" s="74"/>
      <c r="Y284" s="75"/>
      <c r="Z284" s="82"/>
    </row>
    <row r="285" spans="1:26" s="77" customFormat="1" x14ac:dyDescent="0.35">
      <c r="A285" s="78"/>
      <c r="B285" s="79"/>
      <c r="C285" s="79"/>
      <c r="D285" s="80"/>
      <c r="E285" s="81"/>
      <c r="F285" s="73"/>
      <c r="G285" s="74"/>
      <c r="H285" s="75"/>
      <c r="I285" s="73"/>
      <c r="J285" s="74"/>
      <c r="K285" s="74"/>
      <c r="L285" s="74"/>
      <c r="M285" s="74"/>
      <c r="N285" s="74"/>
      <c r="O285" s="74"/>
      <c r="P285" s="74"/>
      <c r="Q285" s="74"/>
      <c r="R285" s="74"/>
      <c r="S285" s="74"/>
      <c r="T285" s="74"/>
      <c r="U285" s="74"/>
      <c r="V285" s="74"/>
      <c r="W285" s="74"/>
      <c r="X285" s="74"/>
      <c r="Y285" s="75"/>
      <c r="Z285" s="82"/>
    </row>
    <row r="286" spans="1:26" s="77" customFormat="1" x14ac:dyDescent="0.35">
      <c r="A286" s="78"/>
      <c r="B286" s="79"/>
      <c r="C286" s="79"/>
      <c r="D286" s="80"/>
      <c r="E286" s="81"/>
      <c r="F286" s="73"/>
      <c r="G286" s="74"/>
      <c r="H286" s="75"/>
      <c r="I286" s="73"/>
      <c r="J286" s="74"/>
      <c r="K286" s="74"/>
      <c r="L286" s="74"/>
      <c r="M286" s="74"/>
      <c r="N286" s="74"/>
      <c r="O286" s="74"/>
      <c r="P286" s="74"/>
      <c r="Q286" s="74"/>
      <c r="R286" s="74"/>
      <c r="S286" s="74"/>
      <c r="T286" s="74"/>
      <c r="U286" s="74"/>
      <c r="V286" s="74"/>
      <c r="W286" s="74"/>
      <c r="X286" s="74"/>
      <c r="Y286" s="75"/>
      <c r="Z286" s="82"/>
    </row>
    <row r="287" spans="1:26" s="77" customFormat="1" x14ac:dyDescent="0.35">
      <c r="A287" s="78"/>
      <c r="B287" s="79"/>
      <c r="C287" s="79"/>
      <c r="D287" s="80"/>
      <c r="E287" s="81"/>
      <c r="F287" s="73"/>
      <c r="G287" s="74"/>
      <c r="H287" s="75"/>
      <c r="I287" s="73"/>
      <c r="J287" s="74"/>
      <c r="K287" s="74"/>
      <c r="L287" s="74"/>
      <c r="M287" s="74"/>
      <c r="N287" s="74"/>
      <c r="O287" s="74"/>
      <c r="P287" s="74"/>
      <c r="Q287" s="74"/>
      <c r="R287" s="74"/>
      <c r="S287" s="74"/>
      <c r="T287" s="74"/>
      <c r="U287" s="74"/>
      <c r="V287" s="74"/>
      <c r="W287" s="74"/>
      <c r="X287" s="74"/>
      <c r="Y287" s="75"/>
      <c r="Z287" s="82"/>
    </row>
    <row r="288" spans="1:26" s="77" customFormat="1" x14ac:dyDescent="0.35">
      <c r="A288" s="78"/>
      <c r="B288" s="79"/>
      <c r="C288" s="79"/>
      <c r="D288" s="80"/>
      <c r="E288" s="81"/>
      <c r="F288" s="73"/>
      <c r="G288" s="74"/>
      <c r="H288" s="75"/>
      <c r="I288" s="73"/>
      <c r="J288" s="74"/>
      <c r="K288" s="74"/>
      <c r="L288" s="74"/>
      <c r="M288" s="74"/>
      <c r="N288" s="74"/>
      <c r="O288" s="74"/>
      <c r="P288" s="74"/>
      <c r="Q288" s="74"/>
      <c r="R288" s="74"/>
      <c r="S288" s="74"/>
      <c r="T288" s="74"/>
      <c r="U288" s="74"/>
      <c r="V288" s="74"/>
      <c r="W288" s="74"/>
      <c r="X288" s="74"/>
      <c r="Y288" s="75"/>
      <c r="Z288" s="82"/>
    </row>
    <row r="289" spans="1:26" s="77" customFormat="1" x14ac:dyDescent="0.35">
      <c r="A289" s="78"/>
      <c r="B289" s="79"/>
      <c r="C289" s="79"/>
      <c r="D289" s="80"/>
      <c r="E289" s="81"/>
      <c r="F289" s="73"/>
      <c r="G289" s="74"/>
      <c r="H289" s="75"/>
      <c r="I289" s="73"/>
      <c r="J289" s="74"/>
      <c r="K289" s="74"/>
      <c r="L289" s="74"/>
      <c r="M289" s="74"/>
      <c r="N289" s="74"/>
      <c r="O289" s="74"/>
      <c r="P289" s="74"/>
      <c r="Q289" s="74"/>
      <c r="R289" s="74"/>
      <c r="S289" s="74"/>
      <c r="T289" s="74"/>
      <c r="U289" s="74"/>
      <c r="V289" s="74"/>
      <c r="W289" s="74"/>
      <c r="X289" s="74"/>
      <c r="Y289" s="75"/>
      <c r="Z289" s="82"/>
    </row>
    <row r="290" spans="1:26" s="77" customFormat="1" x14ac:dyDescent="0.35">
      <c r="A290" s="78"/>
      <c r="B290" s="79"/>
      <c r="C290" s="79"/>
      <c r="D290" s="80"/>
      <c r="E290" s="81"/>
      <c r="F290" s="73"/>
      <c r="G290" s="74"/>
      <c r="H290" s="75"/>
      <c r="I290" s="73"/>
      <c r="J290" s="74"/>
      <c r="K290" s="74"/>
      <c r="L290" s="74"/>
      <c r="M290" s="74"/>
      <c r="N290" s="74"/>
      <c r="O290" s="74"/>
      <c r="P290" s="74"/>
      <c r="Q290" s="74"/>
      <c r="R290" s="74"/>
      <c r="S290" s="74"/>
      <c r="T290" s="74"/>
      <c r="U290" s="74"/>
      <c r="V290" s="74"/>
      <c r="W290" s="74"/>
      <c r="X290" s="74"/>
      <c r="Y290" s="75"/>
      <c r="Z290" s="82"/>
    </row>
    <row r="291" spans="1:26" s="77" customFormat="1" x14ac:dyDescent="0.35">
      <c r="A291" s="78"/>
      <c r="B291" s="79"/>
      <c r="C291" s="79"/>
      <c r="D291" s="80"/>
      <c r="E291" s="81"/>
      <c r="F291" s="73"/>
      <c r="G291" s="74"/>
      <c r="H291" s="75"/>
      <c r="I291" s="73"/>
      <c r="J291" s="74"/>
      <c r="K291" s="74"/>
      <c r="L291" s="74"/>
      <c r="M291" s="74"/>
      <c r="N291" s="74"/>
      <c r="O291" s="74"/>
      <c r="P291" s="74"/>
      <c r="Q291" s="74"/>
      <c r="R291" s="74"/>
      <c r="S291" s="74"/>
      <c r="T291" s="74"/>
      <c r="U291" s="74"/>
      <c r="V291" s="74"/>
      <c r="W291" s="74"/>
      <c r="X291" s="74"/>
      <c r="Y291" s="75"/>
      <c r="Z291" s="82"/>
    </row>
    <row r="292" spans="1:26" s="77" customFormat="1" x14ac:dyDescent="0.35">
      <c r="A292" s="78"/>
      <c r="B292" s="79"/>
      <c r="C292" s="79"/>
      <c r="D292" s="80"/>
      <c r="E292" s="81"/>
      <c r="F292" s="73"/>
      <c r="G292" s="74"/>
      <c r="H292" s="75"/>
      <c r="I292" s="73"/>
      <c r="J292" s="74"/>
      <c r="K292" s="74"/>
      <c r="L292" s="74"/>
      <c r="M292" s="74"/>
      <c r="N292" s="74"/>
      <c r="O292" s="74"/>
      <c r="P292" s="74"/>
      <c r="Q292" s="74"/>
      <c r="R292" s="74"/>
      <c r="S292" s="74"/>
      <c r="T292" s="74"/>
      <c r="U292" s="74"/>
      <c r="V292" s="74"/>
      <c r="W292" s="74"/>
      <c r="X292" s="74"/>
      <c r="Y292" s="75"/>
      <c r="Z292" s="82"/>
    </row>
    <row r="293" spans="1:26" s="77" customFormat="1" x14ac:dyDescent="0.35">
      <c r="A293" s="78"/>
      <c r="B293" s="79"/>
      <c r="C293" s="79"/>
      <c r="D293" s="80"/>
      <c r="E293" s="81"/>
      <c r="F293" s="73"/>
      <c r="G293" s="74"/>
      <c r="H293" s="75"/>
      <c r="I293" s="73"/>
      <c r="J293" s="74"/>
      <c r="K293" s="74"/>
      <c r="L293" s="74"/>
      <c r="M293" s="74"/>
      <c r="N293" s="74"/>
      <c r="O293" s="74"/>
      <c r="P293" s="74"/>
      <c r="Q293" s="74"/>
      <c r="R293" s="74"/>
      <c r="S293" s="74"/>
      <c r="T293" s="74"/>
      <c r="U293" s="74"/>
      <c r="V293" s="74"/>
      <c r="W293" s="74"/>
      <c r="X293" s="74"/>
      <c r="Y293" s="75"/>
      <c r="Z293" s="82"/>
    </row>
    <row r="294" spans="1:26" s="77" customFormat="1" x14ac:dyDescent="0.35">
      <c r="A294" s="78"/>
      <c r="B294" s="79"/>
      <c r="C294" s="79"/>
      <c r="D294" s="80"/>
      <c r="E294" s="81"/>
      <c r="F294" s="73"/>
      <c r="G294" s="74"/>
      <c r="H294" s="75"/>
      <c r="I294" s="73"/>
      <c r="J294" s="74"/>
      <c r="K294" s="74"/>
      <c r="L294" s="74"/>
      <c r="M294" s="74"/>
      <c r="N294" s="74"/>
      <c r="O294" s="74"/>
      <c r="P294" s="74"/>
      <c r="Q294" s="74"/>
      <c r="R294" s="74"/>
      <c r="S294" s="74"/>
      <c r="T294" s="74"/>
      <c r="U294" s="74"/>
      <c r="V294" s="74"/>
      <c r="W294" s="74"/>
      <c r="X294" s="74"/>
      <c r="Y294" s="75"/>
      <c r="Z294" s="82"/>
    </row>
    <row r="295" spans="1:26" s="77" customFormat="1" x14ac:dyDescent="0.35">
      <c r="A295" s="78"/>
      <c r="B295" s="79"/>
      <c r="C295" s="79"/>
      <c r="D295" s="80"/>
      <c r="E295" s="81"/>
      <c r="F295" s="73"/>
      <c r="G295" s="74"/>
      <c r="H295" s="75"/>
      <c r="I295" s="73"/>
      <c r="J295" s="74"/>
      <c r="K295" s="74"/>
      <c r="L295" s="74"/>
      <c r="M295" s="74"/>
      <c r="N295" s="74"/>
      <c r="O295" s="74"/>
      <c r="P295" s="74"/>
      <c r="Q295" s="74"/>
      <c r="R295" s="74"/>
      <c r="S295" s="74"/>
      <c r="T295" s="74"/>
      <c r="U295" s="74"/>
      <c r="V295" s="74"/>
      <c r="W295" s="74"/>
      <c r="X295" s="74"/>
      <c r="Y295" s="75"/>
      <c r="Z295" s="82"/>
    </row>
    <row r="296" spans="1:26" s="77" customFormat="1" x14ac:dyDescent="0.35">
      <c r="A296" s="78"/>
      <c r="B296" s="79"/>
      <c r="C296" s="79"/>
      <c r="D296" s="80"/>
      <c r="E296" s="81"/>
      <c r="F296" s="73"/>
      <c r="G296" s="74"/>
      <c r="H296" s="75"/>
      <c r="I296" s="73"/>
      <c r="J296" s="74"/>
      <c r="K296" s="74"/>
      <c r="L296" s="74"/>
      <c r="M296" s="74"/>
      <c r="N296" s="74"/>
      <c r="O296" s="74"/>
      <c r="P296" s="74"/>
      <c r="Q296" s="74"/>
      <c r="R296" s="74"/>
      <c r="S296" s="74"/>
      <c r="T296" s="74"/>
      <c r="U296" s="74"/>
      <c r="V296" s="74"/>
      <c r="W296" s="74"/>
      <c r="X296" s="74"/>
      <c r="Y296" s="75"/>
      <c r="Z296" s="82"/>
    </row>
    <row r="297" spans="1:26" s="77" customFormat="1" x14ac:dyDescent="0.35">
      <c r="A297" s="78"/>
      <c r="B297" s="79"/>
      <c r="C297" s="79"/>
      <c r="D297" s="80"/>
      <c r="E297" s="81"/>
      <c r="F297" s="73"/>
      <c r="G297" s="74"/>
      <c r="H297" s="75"/>
      <c r="I297" s="73"/>
      <c r="J297" s="74"/>
      <c r="K297" s="74"/>
      <c r="L297" s="74"/>
      <c r="M297" s="74"/>
      <c r="N297" s="74"/>
      <c r="O297" s="74"/>
      <c r="P297" s="74"/>
      <c r="Q297" s="74"/>
      <c r="R297" s="74"/>
      <c r="S297" s="74"/>
      <c r="T297" s="74"/>
      <c r="U297" s="74"/>
      <c r="V297" s="74"/>
      <c r="W297" s="74"/>
      <c r="X297" s="74"/>
      <c r="Y297" s="75"/>
      <c r="Z297" s="82"/>
    </row>
    <row r="298" spans="1:26" s="77" customFormat="1" x14ac:dyDescent="0.35">
      <c r="A298" s="78"/>
      <c r="B298" s="79"/>
      <c r="C298" s="79"/>
      <c r="D298" s="80"/>
      <c r="E298" s="81"/>
      <c r="F298" s="73"/>
      <c r="G298" s="74"/>
      <c r="H298" s="75"/>
      <c r="I298" s="73"/>
      <c r="J298" s="74"/>
      <c r="K298" s="74"/>
      <c r="L298" s="74"/>
      <c r="M298" s="74"/>
      <c r="N298" s="74"/>
      <c r="O298" s="74"/>
      <c r="P298" s="74"/>
      <c r="Q298" s="74"/>
      <c r="R298" s="74"/>
      <c r="S298" s="74"/>
      <c r="T298" s="74"/>
      <c r="U298" s="74"/>
      <c r="V298" s="74"/>
      <c r="W298" s="74"/>
      <c r="X298" s="74"/>
      <c r="Y298" s="75"/>
      <c r="Z298" s="82"/>
    </row>
    <row r="299" spans="1:26" s="77" customFormat="1" x14ac:dyDescent="0.35">
      <c r="A299" s="78"/>
      <c r="B299" s="79"/>
      <c r="C299" s="79"/>
      <c r="D299" s="80"/>
      <c r="E299" s="81"/>
      <c r="F299" s="73"/>
      <c r="G299" s="74"/>
      <c r="H299" s="75"/>
      <c r="I299" s="73"/>
      <c r="J299" s="74"/>
      <c r="K299" s="74"/>
      <c r="L299" s="74"/>
      <c r="M299" s="74"/>
      <c r="N299" s="74"/>
      <c r="O299" s="74"/>
      <c r="P299" s="74"/>
      <c r="Q299" s="74"/>
      <c r="R299" s="74"/>
      <c r="S299" s="74"/>
      <c r="T299" s="74"/>
      <c r="U299" s="74"/>
      <c r="V299" s="74"/>
      <c r="W299" s="74"/>
      <c r="X299" s="74"/>
      <c r="Y299" s="75"/>
      <c r="Z299" s="82"/>
    </row>
    <row r="300" spans="1:26" s="77" customFormat="1" x14ac:dyDescent="0.35">
      <c r="A300" s="78"/>
      <c r="B300" s="79"/>
      <c r="C300" s="79"/>
      <c r="D300" s="80"/>
      <c r="E300" s="81"/>
      <c r="F300" s="73"/>
      <c r="G300" s="74"/>
      <c r="H300" s="75"/>
      <c r="I300" s="73"/>
      <c r="J300" s="74"/>
      <c r="K300" s="74"/>
      <c r="L300" s="74"/>
      <c r="M300" s="74"/>
      <c r="N300" s="74"/>
      <c r="O300" s="74"/>
      <c r="P300" s="74"/>
      <c r="Q300" s="74"/>
      <c r="R300" s="74"/>
      <c r="S300" s="74"/>
      <c r="T300" s="74"/>
      <c r="U300" s="74"/>
      <c r="V300" s="74"/>
      <c r="W300" s="74"/>
      <c r="X300" s="74"/>
      <c r="Y300" s="75"/>
      <c r="Z300" s="82"/>
    </row>
    <row r="301" spans="1:26" s="77" customFormat="1" x14ac:dyDescent="0.35">
      <c r="A301" s="78"/>
      <c r="B301" s="79"/>
      <c r="C301" s="79"/>
      <c r="D301" s="80"/>
      <c r="E301" s="81"/>
      <c r="F301" s="73"/>
      <c r="G301" s="74"/>
      <c r="H301" s="75"/>
      <c r="I301" s="73"/>
      <c r="J301" s="74"/>
      <c r="K301" s="74"/>
      <c r="L301" s="74"/>
      <c r="M301" s="74"/>
      <c r="N301" s="74"/>
      <c r="O301" s="74"/>
      <c r="P301" s="74"/>
      <c r="Q301" s="74"/>
      <c r="R301" s="74"/>
      <c r="S301" s="74"/>
      <c r="T301" s="74"/>
      <c r="U301" s="74"/>
      <c r="V301" s="74"/>
      <c r="W301" s="74"/>
      <c r="X301" s="74"/>
      <c r="Y301" s="75"/>
      <c r="Z301" s="82"/>
    </row>
    <row r="302" spans="1:26" s="77" customFormat="1" x14ac:dyDescent="0.35">
      <c r="A302" s="78"/>
      <c r="B302" s="79"/>
      <c r="C302" s="79"/>
      <c r="D302" s="80"/>
      <c r="E302" s="81"/>
      <c r="F302" s="73"/>
      <c r="G302" s="74"/>
      <c r="H302" s="75"/>
      <c r="I302" s="73"/>
      <c r="J302" s="74"/>
      <c r="K302" s="74"/>
      <c r="L302" s="74"/>
      <c r="M302" s="74"/>
      <c r="N302" s="74"/>
      <c r="O302" s="74"/>
      <c r="P302" s="74"/>
      <c r="Q302" s="74"/>
      <c r="R302" s="74"/>
      <c r="S302" s="74"/>
      <c r="T302" s="74"/>
      <c r="U302" s="74"/>
      <c r="V302" s="74"/>
      <c r="W302" s="74"/>
      <c r="X302" s="74"/>
      <c r="Y302" s="75"/>
      <c r="Z302" s="82"/>
    </row>
    <row r="303" spans="1:26" s="77" customFormat="1" x14ac:dyDescent="0.35">
      <c r="A303" s="78"/>
      <c r="B303" s="79"/>
      <c r="C303" s="79"/>
      <c r="D303" s="80"/>
      <c r="E303" s="81"/>
      <c r="F303" s="73"/>
      <c r="G303" s="74"/>
      <c r="H303" s="75"/>
      <c r="I303" s="73"/>
      <c r="J303" s="74"/>
      <c r="K303" s="74"/>
      <c r="L303" s="74"/>
      <c r="M303" s="74"/>
      <c r="N303" s="74"/>
      <c r="O303" s="74"/>
      <c r="P303" s="74"/>
      <c r="Q303" s="74"/>
      <c r="R303" s="74"/>
      <c r="S303" s="74"/>
      <c r="T303" s="74"/>
      <c r="U303" s="74"/>
      <c r="V303" s="74"/>
      <c r="W303" s="74"/>
      <c r="X303" s="74"/>
      <c r="Y303" s="75"/>
      <c r="Z303" s="82"/>
    </row>
    <row r="304" spans="1:26" s="77" customFormat="1" x14ac:dyDescent="0.35">
      <c r="A304" s="78"/>
      <c r="B304" s="79"/>
      <c r="C304" s="79"/>
      <c r="D304" s="80"/>
      <c r="E304" s="81"/>
      <c r="F304" s="73"/>
      <c r="G304" s="74"/>
      <c r="H304" s="75"/>
      <c r="I304" s="73"/>
      <c r="J304" s="74"/>
      <c r="K304" s="74"/>
      <c r="L304" s="74"/>
      <c r="M304" s="74"/>
      <c r="N304" s="74"/>
      <c r="O304" s="74"/>
      <c r="P304" s="74"/>
      <c r="Q304" s="74"/>
      <c r="R304" s="74"/>
      <c r="S304" s="74"/>
      <c r="T304" s="74"/>
      <c r="U304" s="74"/>
      <c r="V304" s="74"/>
      <c r="W304" s="74"/>
      <c r="X304" s="74"/>
      <c r="Y304" s="75"/>
      <c r="Z304" s="82"/>
    </row>
    <row r="305" spans="1:26" s="77" customFormat="1" x14ac:dyDescent="0.35">
      <c r="A305" s="78"/>
      <c r="B305" s="79"/>
      <c r="C305" s="79"/>
      <c r="D305" s="80"/>
      <c r="E305" s="81"/>
      <c r="F305" s="73"/>
      <c r="G305" s="74"/>
      <c r="H305" s="75"/>
      <c r="I305" s="73"/>
      <c r="J305" s="74"/>
      <c r="K305" s="74"/>
      <c r="L305" s="74"/>
      <c r="M305" s="74"/>
      <c r="N305" s="74"/>
      <c r="O305" s="74"/>
      <c r="P305" s="74"/>
      <c r="Q305" s="74"/>
      <c r="R305" s="74"/>
      <c r="S305" s="74"/>
      <c r="T305" s="74"/>
      <c r="U305" s="74"/>
      <c r="V305" s="74"/>
      <c r="W305" s="74"/>
      <c r="X305" s="74"/>
      <c r="Y305" s="75"/>
      <c r="Z305" s="82"/>
    </row>
    <row r="306" spans="1:26" s="77" customFormat="1" x14ac:dyDescent="0.35">
      <c r="A306" s="78"/>
      <c r="B306" s="79"/>
      <c r="C306" s="79"/>
      <c r="D306" s="80"/>
      <c r="E306" s="81"/>
      <c r="F306" s="73"/>
      <c r="G306" s="74"/>
      <c r="H306" s="75"/>
      <c r="I306" s="73"/>
      <c r="J306" s="74"/>
      <c r="K306" s="74"/>
      <c r="L306" s="74"/>
      <c r="M306" s="74"/>
      <c r="N306" s="74"/>
      <c r="O306" s="74"/>
      <c r="P306" s="74"/>
      <c r="Q306" s="74"/>
      <c r="R306" s="74"/>
      <c r="S306" s="74"/>
      <c r="T306" s="74"/>
      <c r="U306" s="74"/>
      <c r="V306" s="74"/>
      <c r="W306" s="74"/>
      <c r="X306" s="74"/>
      <c r="Y306" s="75"/>
      <c r="Z306" s="82"/>
    </row>
    <row r="307" spans="1:26" s="77" customFormat="1" x14ac:dyDescent="0.35">
      <c r="A307" s="78"/>
      <c r="B307" s="79"/>
      <c r="C307" s="79"/>
      <c r="D307" s="80"/>
      <c r="E307" s="81"/>
      <c r="F307" s="73"/>
      <c r="G307" s="74"/>
      <c r="H307" s="75"/>
      <c r="I307" s="73"/>
      <c r="J307" s="74"/>
      <c r="K307" s="74"/>
      <c r="L307" s="74"/>
      <c r="M307" s="74"/>
      <c r="N307" s="74"/>
      <c r="O307" s="74"/>
      <c r="P307" s="74"/>
      <c r="Q307" s="74"/>
      <c r="R307" s="74"/>
      <c r="S307" s="74"/>
      <c r="T307" s="74"/>
      <c r="U307" s="74"/>
      <c r="V307" s="74"/>
      <c r="W307" s="74"/>
      <c r="X307" s="74"/>
      <c r="Y307" s="75"/>
      <c r="Z307" s="82"/>
    </row>
    <row r="308" spans="1:26" s="77" customFormat="1" x14ac:dyDescent="0.35">
      <c r="A308" s="78"/>
      <c r="B308" s="79"/>
      <c r="C308" s="79"/>
      <c r="D308" s="80"/>
      <c r="E308" s="81"/>
      <c r="F308" s="73"/>
      <c r="G308" s="74"/>
      <c r="H308" s="75"/>
      <c r="I308" s="73"/>
      <c r="J308" s="74"/>
      <c r="K308" s="74"/>
      <c r="L308" s="74"/>
      <c r="M308" s="74"/>
      <c r="N308" s="74"/>
      <c r="O308" s="74"/>
      <c r="P308" s="74"/>
      <c r="Q308" s="74"/>
      <c r="R308" s="74"/>
      <c r="S308" s="74"/>
      <c r="T308" s="74"/>
      <c r="U308" s="74"/>
      <c r="V308" s="74"/>
      <c r="W308" s="74"/>
      <c r="X308" s="74"/>
      <c r="Y308" s="75"/>
      <c r="Z308" s="82"/>
    </row>
    <row r="309" spans="1:26" s="77" customFormat="1" x14ac:dyDescent="0.35">
      <c r="A309" s="78"/>
      <c r="B309" s="79"/>
      <c r="C309" s="79"/>
      <c r="D309" s="80"/>
      <c r="E309" s="81"/>
      <c r="F309" s="73"/>
      <c r="G309" s="74"/>
      <c r="H309" s="75"/>
      <c r="I309" s="73"/>
      <c r="J309" s="74"/>
      <c r="K309" s="74"/>
      <c r="L309" s="74"/>
      <c r="M309" s="74"/>
      <c r="N309" s="74"/>
      <c r="O309" s="74"/>
      <c r="P309" s="74"/>
      <c r="Q309" s="74"/>
      <c r="R309" s="74"/>
      <c r="S309" s="74"/>
      <c r="T309" s="74"/>
      <c r="U309" s="74"/>
      <c r="V309" s="74"/>
      <c r="W309" s="74"/>
      <c r="X309" s="74"/>
      <c r="Y309" s="75"/>
      <c r="Z309" s="82"/>
    </row>
    <row r="310" spans="1:26" s="77" customFormat="1" x14ac:dyDescent="0.35">
      <c r="A310" s="78"/>
      <c r="B310" s="79"/>
      <c r="C310" s="79"/>
      <c r="D310" s="80"/>
      <c r="E310" s="81"/>
      <c r="F310" s="73"/>
      <c r="G310" s="74"/>
      <c r="H310" s="75"/>
      <c r="I310" s="73"/>
      <c r="J310" s="74"/>
      <c r="K310" s="74"/>
      <c r="L310" s="74"/>
      <c r="M310" s="74"/>
      <c r="N310" s="74"/>
      <c r="O310" s="74"/>
      <c r="P310" s="74"/>
      <c r="Q310" s="74"/>
      <c r="R310" s="74"/>
      <c r="S310" s="74"/>
      <c r="T310" s="74"/>
      <c r="U310" s="74"/>
      <c r="V310" s="74"/>
      <c r="W310" s="74"/>
      <c r="X310" s="74"/>
      <c r="Y310" s="75"/>
      <c r="Z310" s="82"/>
    </row>
    <row r="311" spans="1:26" s="77" customFormat="1" x14ac:dyDescent="0.35">
      <c r="A311" s="78"/>
      <c r="B311" s="79"/>
      <c r="C311" s="79"/>
      <c r="D311" s="80"/>
      <c r="E311" s="81"/>
      <c r="F311" s="73"/>
      <c r="G311" s="74"/>
      <c r="H311" s="75"/>
      <c r="I311" s="73"/>
      <c r="J311" s="74"/>
      <c r="K311" s="74"/>
      <c r="L311" s="74"/>
      <c r="M311" s="74"/>
      <c r="N311" s="74"/>
      <c r="O311" s="74"/>
      <c r="P311" s="74"/>
      <c r="Q311" s="74"/>
      <c r="R311" s="74"/>
      <c r="S311" s="74"/>
      <c r="T311" s="74"/>
      <c r="U311" s="74"/>
      <c r="V311" s="74"/>
      <c r="W311" s="74"/>
      <c r="X311" s="74"/>
      <c r="Y311" s="75"/>
      <c r="Z311" s="82"/>
    </row>
    <row r="312" spans="1:26" s="77" customFormat="1" x14ac:dyDescent="0.35">
      <c r="A312" s="78"/>
      <c r="B312" s="79"/>
      <c r="C312" s="79"/>
      <c r="D312" s="80"/>
      <c r="E312" s="81"/>
      <c r="F312" s="73"/>
      <c r="G312" s="74"/>
      <c r="H312" s="75"/>
      <c r="I312" s="73"/>
      <c r="J312" s="74"/>
      <c r="K312" s="74"/>
      <c r="L312" s="74"/>
      <c r="M312" s="74"/>
      <c r="N312" s="74"/>
      <c r="O312" s="74"/>
      <c r="P312" s="74"/>
      <c r="Q312" s="74"/>
      <c r="R312" s="74"/>
      <c r="S312" s="74"/>
      <c r="T312" s="74"/>
      <c r="U312" s="74"/>
      <c r="V312" s="74"/>
      <c r="W312" s="74"/>
      <c r="X312" s="74"/>
      <c r="Y312" s="75"/>
      <c r="Z312" s="82"/>
    </row>
    <row r="313" spans="1:26" s="77" customFormat="1" x14ac:dyDescent="0.35">
      <c r="A313" s="78"/>
      <c r="B313" s="79"/>
      <c r="C313" s="79"/>
      <c r="D313" s="80"/>
      <c r="E313" s="81"/>
      <c r="F313" s="73"/>
      <c r="G313" s="74"/>
      <c r="H313" s="75"/>
      <c r="I313" s="73"/>
      <c r="J313" s="74"/>
      <c r="K313" s="74"/>
      <c r="L313" s="74"/>
      <c r="M313" s="74"/>
      <c r="N313" s="74"/>
      <c r="O313" s="74"/>
      <c r="P313" s="74"/>
      <c r="Q313" s="74"/>
      <c r="R313" s="74"/>
      <c r="S313" s="74"/>
      <c r="T313" s="74"/>
      <c r="U313" s="74"/>
      <c r="V313" s="74"/>
      <c r="W313" s="74"/>
      <c r="X313" s="74"/>
      <c r="Y313" s="75"/>
      <c r="Z313" s="82"/>
    </row>
    <row r="314" spans="1:26" s="77" customFormat="1" x14ac:dyDescent="0.35">
      <c r="A314" s="78"/>
      <c r="B314" s="79"/>
      <c r="C314" s="79"/>
      <c r="D314" s="80"/>
      <c r="E314" s="81"/>
      <c r="F314" s="73"/>
      <c r="G314" s="74"/>
      <c r="H314" s="75"/>
      <c r="I314" s="73"/>
      <c r="J314" s="74"/>
      <c r="K314" s="74"/>
      <c r="L314" s="74"/>
      <c r="M314" s="74"/>
      <c r="N314" s="74"/>
      <c r="O314" s="74"/>
      <c r="P314" s="74"/>
      <c r="Q314" s="74"/>
      <c r="R314" s="74"/>
      <c r="S314" s="74"/>
      <c r="T314" s="74"/>
      <c r="U314" s="74"/>
      <c r="V314" s="74"/>
      <c r="W314" s="74"/>
      <c r="X314" s="74"/>
      <c r="Y314" s="75"/>
      <c r="Z314" s="82"/>
    </row>
    <row r="315" spans="1:26" s="77" customFormat="1" x14ac:dyDescent="0.35">
      <c r="A315" s="78"/>
      <c r="B315" s="79"/>
      <c r="C315" s="79"/>
      <c r="D315" s="80"/>
      <c r="E315" s="81"/>
      <c r="F315" s="73"/>
      <c r="G315" s="74"/>
      <c r="H315" s="75"/>
      <c r="I315" s="73"/>
      <c r="J315" s="74"/>
      <c r="K315" s="74"/>
      <c r="L315" s="74"/>
      <c r="M315" s="74"/>
      <c r="N315" s="74"/>
      <c r="O315" s="74"/>
      <c r="P315" s="74"/>
      <c r="Q315" s="74"/>
      <c r="R315" s="74"/>
      <c r="S315" s="74"/>
      <c r="T315" s="74"/>
      <c r="U315" s="74"/>
      <c r="V315" s="74"/>
      <c r="W315" s="74"/>
      <c r="X315" s="74"/>
      <c r="Y315" s="75"/>
      <c r="Z315" s="82"/>
    </row>
    <row r="316" spans="1:26" s="77" customFormat="1" x14ac:dyDescent="0.35">
      <c r="A316" s="78"/>
      <c r="B316" s="79"/>
      <c r="C316" s="79"/>
      <c r="D316" s="80"/>
      <c r="E316" s="81"/>
      <c r="F316" s="73"/>
      <c r="G316" s="74"/>
      <c r="H316" s="75"/>
      <c r="I316" s="73"/>
      <c r="J316" s="74"/>
      <c r="K316" s="74"/>
      <c r="L316" s="74"/>
      <c r="M316" s="74"/>
      <c r="N316" s="74"/>
      <c r="O316" s="74"/>
      <c r="P316" s="74"/>
      <c r="Q316" s="74"/>
      <c r="R316" s="74"/>
      <c r="S316" s="74"/>
      <c r="T316" s="74"/>
      <c r="U316" s="74"/>
      <c r="V316" s="74"/>
      <c r="W316" s="74"/>
      <c r="X316" s="74"/>
      <c r="Y316" s="75"/>
      <c r="Z316" s="82"/>
    </row>
    <row r="317" spans="1:26" s="77" customFormat="1" x14ac:dyDescent="0.35">
      <c r="A317" s="78"/>
      <c r="B317" s="79"/>
      <c r="C317" s="79"/>
      <c r="D317" s="80"/>
      <c r="E317" s="81"/>
      <c r="F317" s="73"/>
      <c r="G317" s="74"/>
      <c r="H317" s="75"/>
      <c r="I317" s="73"/>
      <c r="J317" s="74"/>
      <c r="K317" s="74"/>
      <c r="L317" s="74"/>
      <c r="M317" s="74"/>
      <c r="N317" s="74"/>
      <c r="O317" s="74"/>
      <c r="P317" s="74"/>
      <c r="Q317" s="74"/>
      <c r="R317" s="74"/>
      <c r="S317" s="74"/>
      <c r="T317" s="74"/>
      <c r="U317" s="74"/>
      <c r="V317" s="74"/>
      <c r="W317" s="74"/>
      <c r="X317" s="74"/>
      <c r="Y317" s="75"/>
      <c r="Z317" s="82"/>
    </row>
    <row r="318" spans="1:26" s="77" customFormat="1" x14ac:dyDescent="0.35">
      <c r="A318" s="78"/>
      <c r="B318" s="79"/>
      <c r="C318" s="79"/>
      <c r="D318" s="80"/>
      <c r="E318" s="81"/>
      <c r="F318" s="73"/>
      <c r="G318" s="74"/>
      <c r="H318" s="75"/>
      <c r="I318" s="73"/>
      <c r="J318" s="74"/>
      <c r="K318" s="74"/>
      <c r="L318" s="74"/>
      <c r="M318" s="74"/>
      <c r="N318" s="74"/>
      <c r="O318" s="74"/>
      <c r="P318" s="74"/>
      <c r="Q318" s="74"/>
      <c r="R318" s="74"/>
      <c r="S318" s="74"/>
      <c r="T318" s="74"/>
      <c r="U318" s="74"/>
      <c r="V318" s="74"/>
      <c r="W318" s="74"/>
      <c r="X318" s="74"/>
      <c r="Y318" s="75"/>
      <c r="Z318" s="82"/>
    </row>
    <row r="319" spans="1:26" s="77" customFormat="1" x14ac:dyDescent="0.35">
      <c r="A319" s="78"/>
      <c r="B319" s="79"/>
      <c r="C319" s="79"/>
      <c r="D319" s="80"/>
      <c r="E319" s="81"/>
      <c r="F319" s="73"/>
      <c r="G319" s="74"/>
      <c r="H319" s="75"/>
      <c r="I319" s="73"/>
      <c r="J319" s="74"/>
      <c r="K319" s="74"/>
      <c r="L319" s="74"/>
      <c r="M319" s="74"/>
      <c r="N319" s="74"/>
      <c r="O319" s="74"/>
      <c r="P319" s="74"/>
      <c r="Q319" s="74"/>
      <c r="R319" s="74"/>
      <c r="S319" s="74"/>
      <c r="T319" s="74"/>
      <c r="U319" s="74"/>
      <c r="V319" s="74"/>
      <c r="W319" s="74"/>
      <c r="X319" s="74"/>
      <c r="Y319" s="75"/>
      <c r="Z319" s="82"/>
    </row>
    <row r="320" spans="1:26" s="77" customFormat="1" x14ac:dyDescent="0.35">
      <c r="A320" s="78"/>
      <c r="B320" s="79"/>
      <c r="C320" s="79"/>
      <c r="D320" s="80"/>
      <c r="E320" s="81"/>
      <c r="F320" s="73"/>
      <c r="G320" s="74"/>
      <c r="H320" s="75"/>
      <c r="I320" s="73"/>
      <c r="J320" s="74"/>
      <c r="K320" s="74"/>
      <c r="L320" s="74"/>
      <c r="M320" s="74"/>
      <c r="N320" s="74"/>
      <c r="O320" s="74"/>
      <c r="P320" s="74"/>
      <c r="Q320" s="74"/>
      <c r="R320" s="74"/>
      <c r="S320" s="74"/>
      <c r="T320" s="74"/>
      <c r="U320" s="74"/>
      <c r="V320" s="74"/>
      <c r="W320" s="74"/>
      <c r="X320" s="74"/>
      <c r="Y320" s="75"/>
      <c r="Z320" s="82"/>
    </row>
    <row r="321" spans="1:26" s="77" customFormat="1" x14ac:dyDescent="0.35">
      <c r="A321" s="78"/>
      <c r="B321" s="79"/>
      <c r="C321" s="79"/>
      <c r="D321" s="80"/>
      <c r="E321" s="81"/>
      <c r="F321" s="73"/>
      <c r="G321" s="74"/>
      <c r="H321" s="75"/>
      <c r="I321" s="73"/>
      <c r="J321" s="74"/>
      <c r="K321" s="74"/>
      <c r="L321" s="74"/>
      <c r="M321" s="74"/>
      <c r="N321" s="74"/>
      <c r="O321" s="74"/>
      <c r="P321" s="74"/>
      <c r="Q321" s="74"/>
      <c r="R321" s="74"/>
      <c r="S321" s="74"/>
      <c r="T321" s="74"/>
      <c r="U321" s="74"/>
      <c r="V321" s="74"/>
      <c r="W321" s="74"/>
      <c r="X321" s="74"/>
      <c r="Y321" s="75"/>
      <c r="Z321" s="82"/>
    </row>
    <row r="322" spans="1:26" s="77" customFormat="1" x14ac:dyDescent="0.35">
      <c r="A322" s="78"/>
      <c r="B322" s="79"/>
      <c r="C322" s="79"/>
      <c r="D322" s="80"/>
      <c r="E322" s="81"/>
      <c r="F322" s="73"/>
      <c r="G322" s="74"/>
      <c r="H322" s="75"/>
      <c r="I322" s="73"/>
      <c r="J322" s="74"/>
      <c r="K322" s="74"/>
      <c r="L322" s="74"/>
      <c r="M322" s="74"/>
      <c r="N322" s="74"/>
      <c r="O322" s="74"/>
      <c r="P322" s="74"/>
      <c r="Q322" s="74"/>
      <c r="R322" s="74"/>
      <c r="S322" s="74"/>
      <c r="T322" s="74"/>
      <c r="U322" s="74"/>
      <c r="V322" s="74"/>
      <c r="W322" s="74"/>
      <c r="X322" s="74"/>
      <c r="Y322" s="75"/>
      <c r="Z322" s="82"/>
    </row>
    <row r="323" spans="1:26" s="77" customFormat="1" x14ac:dyDescent="0.35">
      <c r="A323" s="78"/>
      <c r="B323" s="79"/>
      <c r="C323" s="79"/>
      <c r="D323" s="80"/>
      <c r="E323" s="81"/>
      <c r="F323" s="73"/>
      <c r="G323" s="74"/>
      <c r="H323" s="75"/>
      <c r="I323" s="73"/>
      <c r="J323" s="74"/>
      <c r="K323" s="74"/>
      <c r="L323" s="74"/>
      <c r="M323" s="74"/>
      <c r="N323" s="74"/>
      <c r="O323" s="74"/>
      <c r="P323" s="74"/>
      <c r="Q323" s="74"/>
      <c r="R323" s="74"/>
      <c r="S323" s="74"/>
      <c r="T323" s="74"/>
      <c r="U323" s="74"/>
      <c r="V323" s="74"/>
      <c r="W323" s="74"/>
      <c r="X323" s="74"/>
      <c r="Y323" s="75"/>
      <c r="Z323" s="82"/>
    </row>
    <row r="324" spans="1:26" s="77" customFormat="1" x14ac:dyDescent="0.35">
      <c r="A324" s="78"/>
      <c r="B324" s="79"/>
      <c r="C324" s="79"/>
      <c r="D324" s="80"/>
      <c r="E324" s="81"/>
      <c r="F324" s="73"/>
      <c r="G324" s="74"/>
      <c r="H324" s="75"/>
      <c r="I324" s="73"/>
      <c r="J324" s="74"/>
      <c r="K324" s="74"/>
      <c r="L324" s="74"/>
      <c r="M324" s="74"/>
      <c r="N324" s="74"/>
      <c r="O324" s="74"/>
      <c r="P324" s="74"/>
      <c r="Q324" s="74"/>
      <c r="R324" s="74"/>
      <c r="S324" s="74"/>
      <c r="T324" s="74"/>
      <c r="U324" s="74"/>
      <c r="V324" s="74"/>
      <c r="W324" s="74"/>
      <c r="X324" s="74"/>
      <c r="Y324" s="75"/>
      <c r="Z324" s="82"/>
    </row>
    <row r="325" spans="1:26" s="77" customFormat="1" x14ac:dyDescent="0.35">
      <c r="A325" s="78"/>
      <c r="B325" s="79"/>
      <c r="C325" s="79"/>
      <c r="D325" s="80"/>
      <c r="E325" s="81"/>
      <c r="F325" s="73"/>
      <c r="G325" s="74"/>
      <c r="H325" s="75"/>
      <c r="I325" s="73"/>
      <c r="J325" s="74"/>
      <c r="K325" s="74"/>
      <c r="L325" s="74"/>
      <c r="M325" s="74"/>
      <c r="N325" s="74"/>
      <c r="O325" s="74"/>
      <c r="P325" s="74"/>
      <c r="Q325" s="74"/>
      <c r="R325" s="74"/>
      <c r="S325" s="74"/>
      <c r="T325" s="74"/>
      <c r="U325" s="74"/>
      <c r="V325" s="74"/>
      <c r="W325" s="74"/>
      <c r="X325" s="74"/>
      <c r="Y325" s="75"/>
      <c r="Z325" s="82"/>
    </row>
    <row r="326" spans="1:26" s="77" customFormat="1" x14ac:dyDescent="0.35">
      <c r="A326" s="78"/>
      <c r="B326" s="79"/>
      <c r="C326" s="79"/>
      <c r="D326" s="80"/>
      <c r="E326" s="81"/>
      <c r="F326" s="73"/>
      <c r="G326" s="74"/>
      <c r="H326" s="75"/>
      <c r="I326" s="73"/>
      <c r="J326" s="74"/>
      <c r="K326" s="74"/>
      <c r="L326" s="74"/>
      <c r="M326" s="74"/>
      <c r="N326" s="74"/>
      <c r="O326" s="74"/>
      <c r="P326" s="74"/>
      <c r="Q326" s="74"/>
      <c r="R326" s="74"/>
      <c r="S326" s="74"/>
      <c r="T326" s="74"/>
      <c r="U326" s="74"/>
      <c r="V326" s="74"/>
      <c r="W326" s="74"/>
      <c r="X326" s="74"/>
      <c r="Y326" s="75"/>
      <c r="Z326" s="82"/>
    </row>
    <row r="327" spans="1:26" s="77" customFormat="1" x14ac:dyDescent="0.35">
      <c r="A327" s="78"/>
      <c r="B327" s="79"/>
      <c r="C327" s="79"/>
      <c r="D327" s="80"/>
      <c r="E327" s="81"/>
      <c r="F327" s="73"/>
      <c r="G327" s="74"/>
      <c r="H327" s="75"/>
      <c r="I327" s="73"/>
      <c r="J327" s="74"/>
      <c r="K327" s="74"/>
      <c r="L327" s="74"/>
      <c r="M327" s="74"/>
      <c r="N327" s="74"/>
      <c r="O327" s="74"/>
      <c r="P327" s="74"/>
      <c r="Q327" s="74"/>
      <c r="R327" s="74"/>
      <c r="S327" s="74"/>
      <c r="T327" s="74"/>
      <c r="U327" s="74"/>
      <c r="V327" s="74"/>
      <c r="W327" s="74"/>
      <c r="X327" s="74"/>
      <c r="Y327" s="75"/>
      <c r="Z327" s="82"/>
    </row>
    <row r="328" spans="1:26" s="77" customFormat="1" x14ac:dyDescent="0.35">
      <c r="A328" s="78"/>
      <c r="B328" s="79"/>
      <c r="C328" s="79"/>
      <c r="D328" s="80"/>
      <c r="E328" s="81"/>
      <c r="F328" s="73"/>
      <c r="G328" s="74"/>
      <c r="H328" s="75"/>
      <c r="I328" s="73"/>
      <c r="J328" s="74"/>
      <c r="K328" s="74"/>
      <c r="L328" s="74"/>
      <c r="M328" s="74"/>
      <c r="N328" s="74"/>
      <c r="O328" s="74"/>
      <c r="P328" s="74"/>
      <c r="Q328" s="74"/>
      <c r="R328" s="74"/>
      <c r="S328" s="74"/>
      <c r="T328" s="74"/>
      <c r="U328" s="74"/>
      <c r="V328" s="74"/>
      <c r="W328" s="74"/>
      <c r="X328" s="74"/>
      <c r="Y328" s="75"/>
      <c r="Z328" s="82"/>
    </row>
    <row r="329" spans="1:26" s="77" customFormat="1" x14ac:dyDescent="0.35">
      <c r="A329" s="78"/>
      <c r="B329" s="79"/>
      <c r="C329" s="79"/>
      <c r="D329" s="80"/>
      <c r="E329" s="81"/>
      <c r="F329" s="73"/>
      <c r="G329" s="74"/>
      <c r="H329" s="75"/>
      <c r="I329" s="73"/>
      <c r="J329" s="74"/>
      <c r="K329" s="74"/>
      <c r="L329" s="74"/>
      <c r="M329" s="74"/>
      <c r="N329" s="74"/>
      <c r="O329" s="74"/>
      <c r="P329" s="74"/>
      <c r="Q329" s="74"/>
      <c r="R329" s="74"/>
      <c r="S329" s="74"/>
      <c r="T329" s="74"/>
      <c r="U329" s="74"/>
      <c r="V329" s="74"/>
      <c r="W329" s="74"/>
      <c r="X329" s="74"/>
      <c r="Y329" s="75"/>
      <c r="Z329" s="82"/>
    </row>
    <row r="330" spans="1:26" s="77" customFormat="1" x14ac:dyDescent="0.35">
      <c r="A330" s="78"/>
      <c r="B330" s="79"/>
      <c r="C330" s="79"/>
      <c r="D330" s="80"/>
      <c r="E330" s="81"/>
      <c r="F330" s="73"/>
      <c r="G330" s="74"/>
      <c r="H330" s="75"/>
      <c r="I330" s="73"/>
      <c r="J330" s="74"/>
      <c r="K330" s="74"/>
      <c r="L330" s="74"/>
      <c r="M330" s="74"/>
      <c r="N330" s="74"/>
      <c r="O330" s="74"/>
      <c r="P330" s="74"/>
      <c r="Q330" s="74"/>
      <c r="R330" s="74"/>
      <c r="S330" s="74"/>
      <c r="T330" s="74"/>
      <c r="U330" s="74"/>
      <c r="V330" s="74"/>
      <c r="W330" s="74"/>
      <c r="X330" s="74"/>
      <c r="Y330" s="75"/>
      <c r="Z330" s="82"/>
    </row>
    <row r="331" spans="1:26" s="77" customFormat="1" x14ac:dyDescent="0.35">
      <c r="A331" s="78"/>
      <c r="B331" s="79"/>
      <c r="C331" s="79"/>
      <c r="D331" s="80"/>
      <c r="E331" s="81"/>
      <c r="F331" s="73"/>
      <c r="G331" s="74"/>
      <c r="H331" s="75"/>
      <c r="I331" s="73"/>
      <c r="J331" s="74"/>
      <c r="K331" s="74"/>
      <c r="L331" s="74"/>
      <c r="M331" s="74"/>
      <c r="N331" s="74"/>
      <c r="O331" s="74"/>
      <c r="P331" s="74"/>
      <c r="Q331" s="74"/>
      <c r="R331" s="74"/>
      <c r="S331" s="74"/>
      <c r="T331" s="74"/>
      <c r="U331" s="74"/>
      <c r="V331" s="74"/>
      <c r="W331" s="74"/>
      <c r="X331" s="74"/>
      <c r="Y331" s="75"/>
      <c r="Z331" s="82"/>
    </row>
    <row r="332" spans="1:26" s="77" customFormat="1" x14ac:dyDescent="0.35">
      <c r="A332" s="78"/>
      <c r="B332" s="79"/>
      <c r="C332" s="79"/>
      <c r="D332" s="80"/>
      <c r="E332" s="81"/>
      <c r="F332" s="73"/>
      <c r="G332" s="74"/>
      <c r="H332" s="75"/>
      <c r="I332" s="73"/>
      <c r="J332" s="74"/>
      <c r="K332" s="74"/>
      <c r="L332" s="74"/>
      <c r="M332" s="74"/>
      <c r="N332" s="74"/>
      <c r="O332" s="74"/>
      <c r="P332" s="74"/>
      <c r="Q332" s="74"/>
      <c r="R332" s="74"/>
      <c r="S332" s="74"/>
      <c r="T332" s="74"/>
      <c r="U332" s="74"/>
      <c r="V332" s="74"/>
      <c r="W332" s="74"/>
      <c r="X332" s="74"/>
      <c r="Y332" s="75"/>
      <c r="Z332" s="82"/>
    </row>
    <row r="333" spans="1:26" s="77" customFormat="1" x14ac:dyDescent="0.35">
      <c r="A333" s="78"/>
      <c r="B333" s="79"/>
      <c r="C333" s="79"/>
      <c r="D333" s="80"/>
      <c r="E333" s="81"/>
      <c r="F333" s="73"/>
      <c r="G333" s="74"/>
      <c r="H333" s="75"/>
      <c r="I333" s="73"/>
      <c r="J333" s="74"/>
      <c r="K333" s="74"/>
      <c r="L333" s="74"/>
      <c r="M333" s="74"/>
      <c r="N333" s="74"/>
      <c r="O333" s="74"/>
      <c r="P333" s="74"/>
      <c r="Q333" s="74"/>
      <c r="R333" s="74"/>
      <c r="S333" s="74"/>
      <c r="T333" s="74"/>
      <c r="U333" s="74"/>
      <c r="V333" s="74"/>
      <c r="W333" s="74"/>
      <c r="X333" s="74"/>
      <c r="Y333" s="75"/>
      <c r="Z333" s="82"/>
    </row>
    <row r="334" spans="1:26" s="77" customFormat="1" x14ac:dyDescent="0.35">
      <c r="A334" s="78"/>
      <c r="B334" s="79"/>
      <c r="C334" s="79"/>
      <c r="D334" s="80"/>
      <c r="E334" s="81"/>
      <c r="F334" s="73"/>
      <c r="G334" s="74"/>
      <c r="H334" s="75"/>
      <c r="I334" s="73"/>
      <c r="J334" s="74"/>
      <c r="K334" s="74"/>
      <c r="L334" s="74"/>
      <c r="M334" s="74"/>
      <c r="N334" s="74"/>
      <c r="O334" s="74"/>
      <c r="P334" s="74"/>
      <c r="Q334" s="74"/>
      <c r="R334" s="74"/>
      <c r="S334" s="74"/>
      <c r="T334" s="74"/>
      <c r="U334" s="74"/>
      <c r="V334" s="74"/>
      <c r="W334" s="74"/>
      <c r="X334" s="74"/>
      <c r="Y334" s="75"/>
      <c r="Z334" s="82"/>
    </row>
    <row r="335" spans="1:26" s="77" customFormat="1" x14ac:dyDescent="0.35">
      <c r="A335" s="78"/>
      <c r="B335" s="79"/>
      <c r="C335" s="79"/>
      <c r="D335" s="80"/>
      <c r="E335" s="81"/>
      <c r="F335" s="73"/>
      <c r="G335" s="74"/>
      <c r="H335" s="75"/>
      <c r="I335" s="73"/>
      <c r="J335" s="74"/>
      <c r="K335" s="74"/>
      <c r="L335" s="74"/>
      <c r="M335" s="74"/>
      <c r="N335" s="74"/>
      <c r="O335" s="74"/>
      <c r="P335" s="74"/>
      <c r="Q335" s="74"/>
      <c r="R335" s="74"/>
      <c r="S335" s="74"/>
      <c r="T335" s="74"/>
      <c r="U335" s="74"/>
      <c r="V335" s="74"/>
      <c r="W335" s="74"/>
      <c r="X335" s="74"/>
      <c r="Y335" s="75"/>
      <c r="Z335" s="82"/>
    </row>
    <row r="336" spans="1:26" s="77" customFormat="1" x14ac:dyDescent="0.35">
      <c r="A336" s="78"/>
      <c r="B336" s="79"/>
      <c r="C336" s="79"/>
      <c r="D336" s="80"/>
      <c r="E336" s="81"/>
      <c r="F336" s="73"/>
      <c r="G336" s="74"/>
      <c r="H336" s="75"/>
      <c r="I336" s="73"/>
      <c r="J336" s="74"/>
      <c r="K336" s="74"/>
      <c r="L336" s="74"/>
      <c r="M336" s="74"/>
      <c r="N336" s="74"/>
      <c r="O336" s="74"/>
      <c r="P336" s="74"/>
      <c r="Q336" s="74"/>
      <c r="R336" s="74"/>
      <c r="S336" s="74"/>
      <c r="T336" s="74"/>
      <c r="U336" s="74"/>
      <c r="V336" s="74"/>
      <c r="W336" s="74"/>
      <c r="X336" s="74"/>
      <c r="Y336" s="75"/>
      <c r="Z336" s="82"/>
    </row>
    <row r="337" spans="1:26" s="77" customFormat="1" x14ac:dyDescent="0.35">
      <c r="A337" s="78"/>
      <c r="B337" s="79"/>
      <c r="C337" s="79"/>
      <c r="D337" s="80"/>
      <c r="E337" s="81"/>
      <c r="F337" s="73"/>
      <c r="G337" s="74"/>
      <c r="H337" s="75"/>
      <c r="I337" s="73"/>
      <c r="J337" s="74"/>
      <c r="K337" s="74"/>
      <c r="L337" s="74"/>
      <c r="M337" s="74"/>
      <c r="N337" s="74"/>
      <c r="O337" s="74"/>
      <c r="P337" s="74"/>
      <c r="Q337" s="74"/>
      <c r="R337" s="74"/>
      <c r="S337" s="74"/>
      <c r="T337" s="74"/>
      <c r="U337" s="74"/>
      <c r="V337" s="74"/>
      <c r="W337" s="74"/>
      <c r="X337" s="74"/>
      <c r="Y337" s="75"/>
      <c r="Z337" s="82"/>
    </row>
    <row r="338" spans="1:26" s="77" customFormat="1" x14ac:dyDescent="0.35">
      <c r="A338" s="78"/>
      <c r="B338" s="79"/>
      <c r="C338" s="79"/>
      <c r="D338" s="80"/>
      <c r="E338" s="81"/>
      <c r="F338" s="73"/>
      <c r="G338" s="74"/>
      <c r="H338" s="75"/>
      <c r="I338" s="73"/>
      <c r="J338" s="74"/>
      <c r="K338" s="74"/>
      <c r="L338" s="74"/>
      <c r="M338" s="74"/>
      <c r="N338" s="74"/>
      <c r="O338" s="74"/>
      <c r="P338" s="74"/>
      <c r="Q338" s="74"/>
      <c r="R338" s="74"/>
      <c r="S338" s="74"/>
      <c r="T338" s="74"/>
      <c r="U338" s="74"/>
      <c r="V338" s="74"/>
      <c r="W338" s="74"/>
      <c r="X338" s="74"/>
      <c r="Y338" s="75"/>
      <c r="Z338" s="82"/>
    </row>
    <row r="339" spans="1:26" s="77" customFormat="1" x14ac:dyDescent="0.35">
      <c r="A339" s="78"/>
      <c r="B339" s="79"/>
      <c r="C339" s="79"/>
      <c r="D339" s="80"/>
      <c r="E339" s="81"/>
      <c r="F339" s="73"/>
      <c r="G339" s="74"/>
      <c r="H339" s="75"/>
      <c r="I339" s="73"/>
      <c r="J339" s="74"/>
      <c r="K339" s="74"/>
      <c r="L339" s="74"/>
      <c r="M339" s="74"/>
      <c r="N339" s="74"/>
      <c r="O339" s="74"/>
      <c r="P339" s="74"/>
      <c r="Q339" s="74"/>
      <c r="R339" s="74"/>
      <c r="S339" s="74"/>
      <c r="T339" s="74"/>
      <c r="U339" s="74"/>
      <c r="V339" s="74"/>
      <c r="W339" s="74"/>
      <c r="X339" s="74"/>
      <c r="Y339" s="75"/>
      <c r="Z339" s="82"/>
    </row>
    <row r="340" spans="1:26" s="77" customFormat="1" x14ac:dyDescent="0.35">
      <c r="A340" s="78"/>
      <c r="B340" s="79"/>
      <c r="C340" s="79"/>
      <c r="D340" s="80"/>
      <c r="E340" s="81"/>
      <c r="F340" s="73"/>
      <c r="G340" s="74"/>
      <c r="H340" s="75"/>
      <c r="I340" s="73"/>
      <c r="J340" s="74"/>
      <c r="K340" s="74"/>
      <c r="L340" s="74"/>
      <c r="M340" s="74"/>
      <c r="N340" s="74"/>
      <c r="O340" s="74"/>
      <c r="P340" s="74"/>
      <c r="Q340" s="74"/>
      <c r="R340" s="74"/>
      <c r="S340" s="74"/>
      <c r="T340" s="74"/>
      <c r="U340" s="74"/>
      <c r="V340" s="74"/>
      <c r="W340" s="74"/>
      <c r="X340" s="74"/>
      <c r="Y340" s="75"/>
      <c r="Z340" s="82"/>
    </row>
    <row r="341" spans="1:26" s="77" customFormat="1" x14ac:dyDescent="0.35">
      <c r="A341" s="78"/>
      <c r="B341" s="79"/>
      <c r="C341" s="79"/>
      <c r="D341" s="80"/>
      <c r="E341" s="81"/>
      <c r="F341" s="73"/>
      <c r="G341" s="74"/>
      <c r="H341" s="75"/>
      <c r="I341" s="73"/>
      <c r="J341" s="74"/>
      <c r="K341" s="74"/>
      <c r="L341" s="74"/>
      <c r="M341" s="74"/>
      <c r="N341" s="74"/>
      <c r="O341" s="74"/>
      <c r="P341" s="74"/>
      <c r="Q341" s="74"/>
      <c r="R341" s="74"/>
      <c r="S341" s="74"/>
      <c r="T341" s="74"/>
      <c r="U341" s="74"/>
      <c r="V341" s="74"/>
      <c r="W341" s="74"/>
      <c r="X341" s="74"/>
      <c r="Y341" s="75"/>
      <c r="Z341" s="82"/>
    </row>
    <row r="342" spans="1:26" s="77" customFormat="1" x14ac:dyDescent="0.35">
      <c r="A342" s="78"/>
      <c r="B342" s="79"/>
      <c r="C342" s="79"/>
      <c r="D342" s="80"/>
      <c r="E342" s="81"/>
      <c r="F342" s="73"/>
      <c r="G342" s="74"/>
      <c r="H342" s="75"/>
      <c r="I342" s="73"/>
      <c r="J342" s="74"/>
      <c r="K342" s="74"/>
      <c r="L342" s="74"/>
      <c r="M342" s="74"/>
      <c r="N342" s="74"/>
      <c r="O342" s="74"/>
      <c r="P342" s="74"/>
      <c r="Q342" s="74"/>
      <c r="R342" s="74"/>
      <c r="S342" s="74"/>
      <c r="T342" s="74"/>
      <c r="U342" s="74"/>
      <c r="V342" s="74"/>
      <c r="W342" s="74"/>
      <c r="X342" s="74"/>
      <c r="Y342" s="75"/>
      <c r="Z342" s="82"/>
    </row>
    <row r="343" spans="1:26" s="77" customFormat="1" x14ac:dyDescent="0.35">
      <c r="A343" s="78"/>
      <c r="B343" s="79"/>
      <c r="C343" s="79"/>
      <c r="D343" s="80"/>
      <c r="E343" s="81"/>
      <c r="F343" s="73"/>
      <c r="G343" s="74"/>
      <c r="H343" s="75"/>
      <c r="I343" s="73"/>
      <c r="J343" s="74"/>
      <c r="K343" s="74"/>
      <c r="L343" s="74"/>
      <c r="M343" s="74"/>
      <c r="N343" s="74"/>
      <c r="O343" s="74"/>
      <c r="P343" s="74"/>
      <c r="Q343" s="74"/>
      <c r="R343" s="74"/>
      <c r="S343" s="74"/>
      <c r="T343" s="74"/>
      <c r="U343" s="74"/>
      <c r="V343" s="74"/>
      <c r="W343" s="74"/>
      <c r="X343" s="74"/>
      <c r="Y343" s="75"/>
      <c r="Z343" s="82"/>
    </row>
    <row r="344" spans="1:26" s="77" customFormat="1" x14ac:dyDescent="0.35">
      <c r="A344" s="78"/>
      <c r="B344" s="79"/>
      <c r="C344" s="79"/>
      <c r="D344" s="80"/>
      <c r="E344" s="81"/>
      <c r="F344" s="73"/>
      <c r="G344" s="74"/>
      <c r="H344" s="75"/>
      <c r="I344" s="73"/>
      <c r="J344" s="74"/>
      <c r="K344" s="74"/>
      <c r="L344" s="74"/>
      <c r="M344" s="74"/>
      <c r="N344" s="74"/>
      <c r="O344" s="74"/>
      <c r="P344" s="74"/>
      <c r="Q344" s="74"/>
      <c r="R344" s="74"/>
      <c r="S344" s="74"/>
      <c r="T344" s="74"/>
      <c r="U344" s="74"/>
      <c r="V344" s="74"/>
      <c r="W344" s="74"/>
      <c r="X344" s="74"/>
      <c r="Y344" s="75"/>
      <c r="Z344" s="82"/>
    </row>
    <row r="345" spans="1:26" s="77" customFormat="1" x14ac:dyDescent="0.35">
      <c r="A345" s="78"/>
      <c r="B345" s="79"/>
      <c r="C345" s="79"/>
      <c r="D345" s="80"/>
      <c r="E345" s="81"/>
      <c r="F345" s="73"/>
      <c r="G345" s="74"/>
      <c r="H345" s="75"/>
      <c r="I345" s="73"/>
      <c r="J345" s="74"/>
      <c r="K345" s="74"/>
      <c r="L345" s="74"/>
      <c r="M345" s="74"/>
      <c r="N345" s="74"/>
      <c r="O345" s="74"/>
      <c r="P345" s="74"/>
      <c r="Q345" s="74"/>
      <c r="R345" s="74"/>
      <c r="S345" s="74"/>
      <c r="T345" s="74"/>
      <c r="U345" s="74"/>
      <c r="V345" s="74"/>
      <c r="W345" s="74"/>
      <c r="X345" s="74"/>
      <c r="Y345" s="75"/>
      <c r="Z345" s="82"/>
    </row>
    <row r="346" spans="1:26" s="77" customFormat="1" x14ac:dyDescent="0.35">
      <c r="A346" s="78"/>
      <c r="B346" s="79"/>
      <c r="C346" s="79"/>
      <c r="D346" s="80"/>
      <c r="E346" s="81"/>
      <c r="F346" s="73"/>
      <c r="G346" s="74"/>
      <c r="H346" s="75"/>
      <c r="I346" s="73"/>
      <c r="J346" s="74"/>
      <c r="K346" s="74"/>
      <c r="L346" s="74"/>
      <c r="M346" s="74"/>
      <c r="N346" s="74"/>
      <c r="O346" s="74"/>
      <c r="P346" s="74"/>
      <c r="Q346" s="74"/>
      <c r="R346" s="74"/>
      <c r="S346" s="74"/>
      <c r="T346" s="74"/>
      <c r="U346" s="74"/>
      <c r="V346" s="74"/>
      <c r="W346" s="74"/>
      <c r="X346" s="74"/>
      <c r="Y346" s="75"/>
      <c r="Z346" s="82"/>
    </row>
    <row r="347" spans="1:26" s="77" customFormat="1" x14ac:dyDescent="0.35">
      <c r="A347" s="78"/>
      <c r="B347" s="79"/>
      <c r="C347" s="79"/>
      <c r="D347" s="80"/>
      <c r="E347" s="81"/>
      <c r="F347" s="73"/>
      <c r="G347" s="74"/>
      <c r="H347" s="75"/>
      <c r="I347" s="73"/>
      <c r="J347" s="74"/>
      <c r="K347" s="74"/>
      <c r="L347" s="74"/>
      <c r="M347" s="74"/>
      <c r="N347" s="74"/>
      <c r="O347" s="74"/>
      <c r="P347" s="74"/>
      <c r="Q347" s="74"/>
      <c r="R347" s="74"/>
      <c r="S347" s="74"/>
      <c r="T347" s="74"/>
      <c r="U347" s="74"/>
      <c r="V347" s="74"/>
      <c r="W347" s="74"/>
      <c r="X347" s="74"/>
      <c r="Y347" s="75"/>
      <c r="Z347" s="82"/>
    </row>
    <row r="348" spans="1:26" s="77" customFormat="1" x14ac:dyDescent="0.35">
      <c r="A348" s="78"/>
      <c r="B348" s="79"/>
      <c r="C348" s="79"/>
      <c r="D348" s="80"/>
      <c r="E348" s="81"/>
      <c r="F348" s="73"/>
      <c r="G348" s="74"/>
      <c r="H348" s="75"/>
      <c r="I348" s="73"/>
      <c r="J348" s="74"/>
      <c r="K348" s="74"/>
      <c r="L348" s="74"/>
      <c r="M348" s="74"/>
      <c r="N348" s="74"/>
      <c r="O348" s="74"/>
      <c r="P348" s="74"/>
      <c r="Q348" s="74"/>
      <c r="R348" s="74"/>
      <c r="S348" s="74"/>
      <c r="T348" s="74"/>
      <c r="U348" s="74"/>
      <c r="V348" s="74"/>
      <c r="W348" s="74"/>
      <c r="X348" s="74"/>
      <c r="Y348" s="75"/>
      <c r="Z348" s="82"/>
    </row>
    <row r="349" spans="1:26" s="77" customFormat="1" x14ac:dyDescent="0.35">
      <c r="A349" s="78"/>
      <c r="B349" s="79"/>
      <c r="C349" s="79"/>
      <c r="D349" s="80"/>
      <c r="E349" s="81"/>
      <c r="F349" s="73"/>
      <c r="G349" s="74"/>
      <c r="H349" s="75"/>
      <c r="I349" s="73"/>
      <c r="J349" s="74"/>
      <c r="K349" s="74"/>
      <c r="L349" s="74"/>
      <c r="M349" s="74"/>
      <c r="N349" s="74"/>
      <c r="O349" s="74"/>
      <c r="P349" s="74"/>
      <c r="Q349" s="74"/>
      <c r="R349" s="74"/>
      <c r="S349" s="74"/>
      <c r="T349" s="74"/>
      <c r="U349" s="74"/>
      <c r="V349" s="74"/>
      <c r="W349" s="74"/>
      <c r="X349" s="74"/>
      <c r="Y349" s="75"/>
      <c r="Z349" s="82"/>
    </row>
    <row r="350" spans="1:26" s="77" customFormat="1" x14ac:dyDescent="0.35">
      <c r="A350" s="78"/>
      <c r="B350" s="79"/>
      <c r="C350" s="79"/>
      <c r="D350" s="80"/>
      <c r="E350" s="81"/>
      <c r="F350" s="73"/>
      <c r="G350" s="74"/>
      <c r="H350" s="75"/>
      <c r="I350" s="73"/>
      <c r="J350" s="74"/>
      <c r="K350" s="74"/>
      <c r="L350" s="74"/>
      <c r="M350" s="74"/>
      <c r="N350" s="74"/>
      <c r="O350" s="74"/>
      <c r="P350" s="74"/>
      <c r="Q350" s="74"/>
      <c r="R350" s="74"/>
      <c r="S350" s="74"/>
      <c r="T350" s="74"/>
      <c r="U350" s="74"/>
      <c r="V350" s="74"/>
      <c r="W350" s="74"/>
      <c r="X350" s="74"/>
      <c r="Y350" s="75"/>
      <c r="Z350" s="82"/>
    </row>
    <row r="351" spans="1:26" s="77" customFormat="1" x14ac:dyDescent="0.35">
      <c r="A351" s="78"/>
      <c r="B351" s="79"/>
      <c r="C351" s="79"/>
      <c r="D351" s="80"/>
      <c r="E351" s="81"/>
      <c r="F351" s="73"/>
      <c r="G351" s="74"/>
      <c r="H351" s="75"/>
      <c r="I351" s="73"/>
      <c r="J351" s="74"/>
      <c r="K351" s="74"/>
      <c r="L351" s="74"/>
      <c r="M351" s="74"/>
      <c r="N351" s="74"/>
      <c r="O351" s="74"/>
      <c r="P351" s="74"/>
      <c r="Q351" s="74"/>
      <c r="R351" s="74"/>
      <c r="S351" s="74"/>
      <c r="T351" s="74"/>
      <c r="U351" s="74"/>
      <c r="V351" s="74"/>
      <c r="W351" s="74"/>
      <c r="X351" s="74"/>
      <c r="Y351" s="75"/>
      <c r="Z351" s="82"/>
    </row>
    <row r="352" spans="1:26" s="77" customFormat="1" x14ac:dyDescent="0.35">
      <c r="A352" s="78"/>
      <c r="B352" s="79"/>
      <c r="C352" s="79"/>
      <c r="D352" s="80"/>
      <c r="E352" s="81"/>
      <c r="F352" s="73"/>
      <c r="G352" s="74"/>
      <c r="H352" s="75"/>
      <c r="I352" s="73"/>
      <c r="J352" s="74"/>
      <c r="K352" s="74"/>
      <c r="L352" s="74"/>
      <c r="M352" s="74"/>
      <c r="N352" s="74"/>
      <c r="O352" s="74"/>
      <c r="P352" s="74"/>
      <c r="Q352" s="74"/>
      <c r="R352" s="74"/>
      <c r="S352" s="74"/>
      <c r="T352" s="74"/>
      <c r="U352" s="74"/>
      <c r="V352" s="74"/>
      <c r="W352" s="74"/>
      <c r="X352" s="74"/>
      <c r="Y352" s="75"/>
      <c r="Z352" s="82"/>
    </row>
    <row r="353" spans="1:26" s="77" customFormat="1" x14ac:dyDescent="0.35">
      <c r="A353" s="78"/>
      <c r="B353" s="79"/>
      <c r="C353" s="79"/>
      <c r="D353" s="80"/>
      <c r="E353" s="81"/>
      <c r="F353" s="73"/>
      <c r="G353" s="74"/>
      <c r="H353" s="75"/>
      <c r="I353" s="73"/>
      <c r="J353" s="74"/>
      <c r="K353" s="74"/>
      <c r="L353" s="74"/>
      <c r="M353" s="74"/>
      <c r="N353" s="74"/>
      <c r="O353" s="74"/>
      <c r="P353" s="74"/>
      <c r="Q353" s="74"/>
      <c r="R353" s="74"/>
      <c r="S353" s="74"/>
      <c r="T353" s="74"/>
      <c r="U353" s="74"/>
      <c r="V353" s="74"/>
      <c r="W353" s="74"/>
      <c r="X353" s="74"/>
      <c r="Y353" s="75"/>
      <c r="Z353" s="82"/>
    </row>
    <row r="354" spans="1:26" s="77" customFormat="1" x14ac:dyDescent="0.35">
      <c r="A354" s="78"/>
      <c r="B354" s="79"/>
      <c r="C354" s="79"/>
      <c r="D354" s="80"/>
      <c r="E354" s="81"/>
      <c r="F354" s="73"/>
      <c r="G354" s="74"/>
      <c r="H354" s="75"/>
      <c r="I354" s="73"/>
      <c r="J354" s="74"/>
      <c r="K354" s="74"/>
      <c r="L354" s="74"/>
      <c r="M354" s="74"/>
      <c r="N354" s="74"/>
      <c r="O354" s="74"/>
      <c r="P354" s="74"/>
      <c r="Q354" s="74"/>
      <c r="R354" s="74"/>
      <c r="S354" s="74"/>
      <c r="T354" s="74"/>
      <c r="U354" s="74"/>
      <c r="V354" s="74"/>
      <c r="W354" s="74"/>
      <c r="X354" s="74"/>
      <c r="Y354" s="75"/>
      <c r="Z354" s="82"/>
    </row>
    <row r="355" spans="1:26" s="77" customFormat="1" x14ac:dyDescent="0.35">
      <c r="A355" s="78"/>
      <c r="B355" s="79"/>
      <c r="C355" s="79"/>
      <c r="D355" s="80"/>
      <c r="E355" s="81"/>
      <c r="F355" s="73"/>
      <c r="G355" s="74"/>
      <c r="H355" s="75"/>
      <c r="I355" s="73"/>
      <c r="J355" s="74"/>
      <c r="K355" s="74"/>
      <c r="L355" s="74"/>
      <c r="M355" s="74"/>
      <c r="N355" s="74"/>
      <c r="O355" s="74"/>
      <c r="P355" s="74"/>
      <c r="Q355" s="74"/>
      <c r="R355" s="74"/>
      <c r="S355" s="74"/>
      <c r="T355" s="74"/>
      <c r="U355" s="74"/>
      <c r="V355" s="74"/>
      <c r="W355" s="74"/>
      <c r="X355" s="74"/>
      <c r="Y355" s="75"/>
      <c r="Z355" s="82"/>
    </row>
    <row r="356" spans="1:26" s="77" customFormat="1" x14ac:dyDescent="0.35">
      <c r="A356" s="78"/>
      <c r="B356" s="79"/>
      <c r="C356" s="79"/>
      <c r="D356" s="80"/>
      <c r="E356" s="81"/>
      <c r="F356" s="73"/>
      <c r="G356" s="74"/>
      <c r="H356" s="75"/>
      <c r="I356" s="73"/>
      <c r="J356" s="74"/>
      <c r="K356" s="74"/>
      <c r="L356" s="74"/>
      <c r="M356" s="74"/>
      <c r="N356" s="74"/>
      <c r="O356" s="74"/>
      <c r="P356" s="74"/>
      <c r="Q356" s="74"/>
      <c r="R356" s="74"/>
      <c r="S356" s="74"/>
      <c r="T356" s="74"/>
      <c r="U356" s="74"/>
      <c r="V356" s="74"/>
      <c r="W356" s="74"/>
      <c r="X356" s="74"/>
      <c r="Y356" s="75"/>
      <c r="Z356" s="82"/>
    </row>
    <row r="357" spans="1:26" s="77" customFormat="1" x14ac:dyDescent="0.35">
      <c r="A357" s="78"/>
      <c r="B357" s="79"/>
      <c r="C357" s="79"/>
      <c r="D357" s="80"/>
      <c r="E357" s="81"/>
      <c r="F357" s="73"/>
      <c r="G357" s="74"/>
      <c r="H357" s="75"/>
      <c r="I357" s="73"/>
      <c r="J357" s="74"/>
      <c r="K357" s="74"/>
      <c r="L357" s="74"/>
      <c r="M357" s="74"/>
      <c r="N357" s="74"/>
      <c r="O357" s="74"/>
      <c r="P357" s="74"/>
      <c r="Q357" s="74"/>
      <c r="R357" s="74"/>
      <c r="S357" s="74"/>
      <c r="T357" s="74"/>
      <c r="U357" s="74"/>
      <c r="V357" s="74"/>
      <c r="W357" s="74"/>
      <c r="X357" s="74"/>
      <c r="Y357" s="75"/>
      <c r="Z357" s="82"/>
    </row>
    <row r="358" spans="1:26" s="77" customFormat="1" x14ac:dyDescent="0.35">
      <c r="A358" s="78"/>
      <c r="B358" s="79"/>
      <c r="C358" s="79"/>
      <c r="D358" s="80"/>
      <c r="E358" s="81"/>
      <c r="F358" s="73"/>
      <c r="G358" s="74"/>
      <c r="H358" s="75"/>
      <c r="I358" s="73"/>
      <c r="J358" s="74"/>
      <c r="K358" s="74"/>
      <c r="L358" s="74"/>
      <c r="M358" s="74"/>
      <c r="N358" s="74"/>
      <c r="O358" s="74"/>
      <c r="P358" s="74"/>
      <c r="Q358" s="74"/>
      <c r="R358" s="74"/>
      <c r="S358" s="74"/>
      <c r="T358" s="74"/>
      <c r="U358" s="74"/>
      <c r="V358" s="74"/>
      <c r="W358" s="74"/>
      <c r="X358" s="74"/>
      <c r="Y358" s="75"/>
      <c r="Z358" s="82"/>
    </row>
    <row r="359" spans="1:26" s="77" customFormat="1" x14ac:dyDescent="0.35">
      <c r="A359" s="78"/>
      <c r="B359" s="79"/>
      <c r="C359" s="79"/>
      <c r="D359" s="80"/>
      <c r="E359" s="81"/>
      <c r="F359" s="73"/>
      <c r="G359" s="74"/>
      <c r="H359" s="75"/>
      <c r="I359" s="73"/>
      <c r="J359" s="74"/>
      <c r="K359" s="74"/>
      <c r="L359" s="74"/>
      <c r="M359" s="74"/>
      <c r="N359" s="74"/>
      <c r="O359" s="74"/>
      <c r="P359" s="74"/>
      <c r="Q359" s="74"/>
      <c r="R359" s="74"/>
      <c r="S359" s="74"/>
      <c r="T359" s="74"/>
      <c r="U359" s="74"/>
      <c r="V359" s="74"/>
      <c r="W359" s="74"/>
      <c r="X359" s="74"/>
      <c r="Y359" s="75"/>
      <c r="Z359" s="82"/>
    </row>
    <row r="360" spans="1:26" s="77" customFormat="1" x14ac:dyDescent="0.35">
      <c r="A360" s="78"/>
      <c r="B360" s="79"/>
      <c r="C360" s="79"/>
      <c r="D360" s="80"/>
      <c r="E360" s="81"/>
      <c r="F360" s="73"/>
      <c r="G360" s="74"/>
      <c r="H360" s="75"/>
      <c r="I360" s="73"/>
      <c r="J360" s="74"/>
      <c r="K360" s="74"/>
      <c r="L360" s="74"/>
      <c r="M360" s="74"/>
      <c r="N360" s="74"/>
      <c r="O360" s="74"/>
      <c r="P360" s="74"/>
      <c r="Q360" s="74"/>
      <c r="R360" s="74"/>
      <c r="S360" s="74"/>
      <c r="T360" s="74"/>
      <c r="U360" s="74"/>
      <c r="V360" s="74"/>
      <c r="W360" s="74"/>
      <c r="X360" s="74"/>
      <c r="Y360" s="75"/>
      <c r="Z360" s="82"/>
    </row>
    <row r="361" spans="1:26" s="77" customFormat="1" x14ac:dyDescent="0.35">
      <c r="A361" s="78"/>
      <c r="B361" s="79"/>
      <c r="C361" s="79"/>
      <c r="D361" s="80"/>
      <c r="E361" s="81"/>
      <c r="F361" s="73"/>
      <c r="G361" s="74"/>
      <c r="H361" s="75"/>
      <c r="I361" s="73"/>
      <c r="J361" s="74"/>
      <c r="K361" s="74"/>
      <c r="L361" s="74"/>
      <c r="M361" s="74"/>
      <c r="N361" s="74"/>
      <c r="O361" s="74"/>
      <c r="P361" s="74"/>
      <c r="Q361" s="74"/>
      <c r="R361" s="74"/>
      <c r="S361" s="74"/>
      <c r="T361" s="74"/>
      <c r="U361" s="74"/>
      <c r="V361" s="74"/>
      <c r="W361" s="74"/>
      <c r="X361" s="74"/>
      <c r="Y361" s="75"/>
      <c r="Z361" s="82"/>
    </row>
    <row r="362" spans="1:26" s="77" customFormat="1" x14ac:dyDescent="0.35">
      <c r="A362" s="78"/>
      <c r="B362" s="79"/>
      <c r="C362" s="79"/>
      <c r="D362" s="80"/>
      <c r="E362" s="81"/>
      <c r="F362" s="73"/>
      <c r="G362" s="74"/>
      <c r="H362" s="75"/>
      <c r="I362" s="73"/>
      <c r="J362" s="74"/>
      <c r="K362" s="74"/>
      <c r="L362" s="74"/>
      <c r="M362" s="74"/>
      <c r="N362" s="74"/>
      <c r="O362" s="74"/>
      <c r="P362" s="74"/>
      <c r="Q362" s="74"/>
      <c r="R362" s="74"/>
      <c r="S362" s="74"/>
      <c r="T362" s="74"/>
      <c r="U362" s="74"/>
      <c r="V362" s="74"/>
      <c r="W362" s="74"/>
      <c r="X362" s="74"/>
      <c r="Y362" s="75"/>
      <c r="Z362" s="82"/>
    </row>
    <row r="363" spans="1:26" s="77" customFormat="1" x14ac:dyDescent="0.35">
      <c r="A363" s="78"/>
      <c r="B363" s="79"/>
      <c r="C363" s="79"/>
      <c r="D363" s="80"/>
      <c r="E363" s="81"/>
      <c r="F363" s="73"/>
      <c r="G363" s="74"/>
      <c r="H363" s="75"/>
      <c r="I363" s="73"/>
      <c r="J363" s="74"/>
      <c r="K363" s="74"/>
      <c r="L363" s="74"/>
      <c r="M363" s="74"/>
      <c r="N363" s="74"/>
      <c r="O363" s="74"/>
      <c r="P363" s="74"/>
      <c r="Q363" s="74"/>
      <c r="R363" s="74"/>
      <c r="S363" s="74"/>
      <c r="T363" s="74"/>
      <c r="U363" s="74"/>
      <c r="V363" s="74"/>
      <c r="W363" s="74"/>
      <c r="X363" s="74"/>
      <c r="Y363" s="75"/>
      <c r="Z363" s="82"/>
    </row>
    <row r="364" spans="1:26" s="77" customFormat="1" x14ac:dyDescent="0.35">
      <c r="A364" s="78"/>
      <c r="B364" s="79"/>
      <c r="C364" s="79"/>
      <c r="D364" s="80"/>
      <c r="E364" s="81"/>
      <c r="F364" s="73"/>
      <c r="G364" s="74"/>
      <c r="H364" s="75"/>
      <c r="I364" s="73"/>
      <c r="J364" s="74"/>
      <c r="K364" s="74"/>
      <c r="L364" s="74"/>
      <c r="M364" s="74"/>
      <c r="N364" s="74"/>
      <c r="O364" s="74"/>
      <c r="P364" s="74"/>
      <c r="Q364" s="74"/>
      <c r="R364" s="74"/>
      <c r="S364" s="74"/>
      <c r="T364" s="74"/>
      <c r="U364" s="74"/>
      <c r="V364" s="74"/>
      <c r="W364" s="74"/>
      <c r="X364" s="74"/>
      <c r="Y364" s="75"/>
      <c r="Z364" s="82"/>
    </row>
    <row r="365" spans="1:26" s="77" customFormat="1" x14ac:dyDescent="0.35">
      <c r="A365" s="78"/>
      <c r="B365" s="79"/>
      <c r="C365" s="79"/>
      <c r="D365" s="80"/>
      <c r="E365" s="81"/>
      <c r="F365" s="73"/>
      <c r="G365" s="74"/>
      <c r="H365" s="75"/>
      <c r="I365" s="73"/>
      <c r="J365" s="74"/>
      <c r="K365" s="74"/>
      <c r="L365" s="74"/>
      <c r="M365" s="74"/>
      <c r="N365" s="74"/>
      <c r="O365" s="74"/>
      <c r="P365" s="74"/>
      <c r="Q365" s="74"/>
      <c r="R365" s="74"/>
      <c r="S365" s="74"/>
      <c r="T365" s="74"/>
      <c r="U365" s="74"/>
      <c r="V365" s="74"/>
      <c r="W365" s="74"/>
      <c r="X365" s="74"/>
      <c r="Y365" s="75"/>
      <c r="Z365" s="82"/>
    </row>
    <row r="366" spans="1:26" s="77" customFormat="1" x14ac:dyDescent="0.35">
      <c r="A366" s="78"/>
      <c r="B366" s="79"/>
      <c r="C366" s="79"/>
      <c r="D366" s="80"/>
      <c r="E366" s="81"/>
      <c r="F366" s="73"/>
      <c r="G366" s="74"/>
      <c r="H366" s="75"/>
      <c r="I366" s="73"/>
      <c r="J366" s="74"/>
      <c r="K366" s="74"/>
      <c r="L366" s="74"/>
      <c r="M366" s="74"/>
      <c r="N366" s="74"/>
      <c r="O366" s="74"/>
      <c r="P366" s="74"/>
      <c r="Q366" s="74"/>
      <c r="R366" s="74"/>
      <c r="S366" s="74"/>
      <c r="T366" s="74"/>
      <c r="U366" s="74"/>
      <c r="V366" s="74"/>
      <c r="W366" s="74"/>
      <c r="X366" s="74"/>
      <c r="Y366" s="75"/>
      <c r="Z366" s="82"/>
    </row>
    <row r="367" spans="1:26" s="77" customFormat="1" x14ac:dyDescent="0.35">
      <c r="A367" s="78"/>
      <c r="B367" s="79"/>
      <c r="C367" s="79"/>
      <c r="D367" s="80"/>
      <c r="E367" s="81"/>
      <c r="F367" s="73"/>
      <c r="G367" s="74"/>
      <c r="H367" s="75"/>
      <c r="I367" s="73"/>
      <c r="J367" s="74"/>
      <c r="K367" s="74"/>
      <c r="L367" s="74"/>
      <c r="M367" s="74"/>
      <c r="N367" s="74"/>
      <c r="O367" s="74"/>
      <c r="P367" s="74"/>
      <c r="Q367" s="74"/>
      <c r="R367" s="74"/>
      <c r="S367" s="74"/>
      <c r="T367" s="74"/>
      <c r="U367" s="74"/>
      <c r="V367" s="74"/>
      <c r="W367" s="74"/>
      <c r="X367" s="74"/>
      <c r="Y367" s="75"/>
      <c r="Z367" s="82"/>
    </row>
    <row r="368" spans="1:26" s="77" customFormat="1" x14ac:dyDescent="0.35">
      <c r="A368" s="78"/>
      <c r="B368" s="79"/>
      <c r="C368" s="79"/>
      <c r="D368" s="80"/>
      <c r="E368" s="81"/>
      <c r="F368" s="73"/>
      <c r="G368" s="74"/>
      <c r="H368" s="75"/>
      <c r="I368" s="73"/>
      <c r="J368" s="74"/>
      <c r="K368" s="74"/>
      <c r="L368" s="74"/>
      <c r="M368" s="74"/>
      <c r="N368" s="74"/>
      <c r="O368" s="74"/>
      <c r="P368" s="74"/>
      <c r="Q368" s="74"/>
      <c r="R368" s="74"/>
      <c r="S368" s="74"/>
      <c r="T368" s="74"/>
      <c r="U368" s="74"/>
      <c r="V368" s="74"/>
      <c r="W368" s="74"/>
      <c r="X368" s="74"/>
      <c r="Y368" s="75"/>
      <c r="Z368" s="82"/>
    </row>
    <row r="369" spans="1:26" s="77" customFormat="1" x14ac:dyDescent="0.35">
      <c r="A369" s="78"/>
      <c r="B369" s="79"/>
      <c r="C369" s="79"/>
      <c r="D369" s="80"/>
      <c r="E369" s="81"/>
      <c r="F369" s="73"/>
      <c r="G369" s="74"/>
      <c r="H369" s="75"/>
      <c r="I369" s="73"/>
      <c r="J369" s="74"/>
      <c r="K369" s="74"/>
      <c r="L369" s="74"/>
      <c r="M369" s="74"/>
      <c r="N369" s="74"/>
      <c r="O369" s="74"/>
      <c r="P369" s="74"/>
      <c r="Q369" s="74"/>
      <c r="R369" s="74"/>
      <c r="S369" s="74"/>
      <c r="T369" s="74"/>
      <c r="U369" s="74"/>
      <c r="V369" s="74"/>
      <c r="W369" s="74"/>
      <c r="X369" s="74"/>
      <c r="Y369" s="75"/>
      <c r="Z369" s="82"/>
    </row>
    <row r="370" spans="1:26" s="77" customFormat="1" x14ac:dyDescent="0.35">
      <c r="A370" s="78"/>
      <c r="B370" s="79"/>
      <c r="C370" s="79"/>
      <c r="D370" s="80"/>
      <c r="E370" s="81"/>
      <c r="F370" s="73"/>
      <c r="G370" s="74"/>
      <c r="H370" s="75"/>
      <c r="I370" s="73"/>
      <c r="J370" s="74"/>
      <c r="K370" s="74"/>
      <c r="L370" s="74"/>
      <c r="M370" s="74"/>
      <c r="N370" s="74"/>
      <c r="O370" s="74"/>
      <c r="P370" s="74"/>
      <c r="Q370" s="74"/>
      <c r="R370" s="74"/>
      <c r="S370" s="74"/>
      <c r="T370" s="74"/>
      <c r="U370" s="74"/>
      <c r="V370" s="74"/>
      <c r="W370" s="74"/>
      <c r="X370" s="74"/>
      <c r="Y370" s="75"/>
      <c r="Z370" s="82"/>
    </row>
    <row r="371" spans="1:26" s="77" customFormat="1" x14ac:dyDescent="0.35">
      <c r="A371" s="78"/>
      <c r="B371" s="79"/>
      <c r="C371" s="79"/>
      <c r="D371" s="80"/>
      <c r="E371" s="81"/>
      <c r="F371" s="73"/>
      <c r="G371" s="74"/>
      <c r="H371" s="75"/>
      <c r="I371" s="73"/>
      <c r="J371" s="74"/>
      <c r="K371" s="74"/>
      <c r="L371" s="74"/>
      <c r="M371" s="74"/>
      <c r="N371" s="74"/>
      <c r="O371" s="74"/>
      <c r="P371" s="74"/>
      <c r="Q371" s="74"/>
      <c r="R371" s="74"/>
      <c r="S371" s="74"/>
      <c r="T371" s="74"/>
      <c r="U371" s="74"/>
      <c r="V371" s="74"/>
      <c r="W371" s="74"/>
      <c r="X371" s="74"/>
      <c r="Y371" s="75"/>
      <c r="Z371" s="82"/>
    </row>
    <row r="372" spans="1:26" s="77" customFormat="1" x14ac:dyDescent="0.35">
      <c r="A372" s="78"/>
      <c r="B372" s="79"/>
      <c r="C372" s="79"/>
      <c r="D372" s="80"/>
      <c r="E372" s="81"/>
      <c r="F372" s="73"/>
      <c r="G372" s="74"/>
      <c r="H372" s="75"/>
      <c r="I372" s="73"/>
      <c r="J372" s="74"/>
      <c r="K372" s="74"/>
      <c r="L372" s="74"/>
      <c r="M372" s="74"/>
      <c r="N372" s="74"/>
      <c r="O372" s="74"/>
      <c r="P372" s="74"/>
      <c r="Q372" s="74"/>
      <c r="R372" s="74"/>
      <c r="S372" s="74"/>
      <c r="T372" s="74"/>
      <c r="U372" s="74"/>
      <c r="V372" s="74"/>
      <c r="W372" s="74"/>
      <c r="X372" s="74"/>
      <c r="Y372" s="75"/>
      <c r="Z372" s="82"/>
    </row>
    <row r="373" spans="1:26" s="77" customFormat="1" x14ac:dyDescent="0.35">
      <c r="A373" s="78"/>
      <c r="B373" s="79"/>
      <c r="C373" s="79"/>
      <c r="D373" s="80"/>
      <c r="E373" s="81"/>
      <c r="F373" s="73"/>
      <c r="G373" s="74"/>
      <c r="H373" s="75"/>
      <c r="I373" s="73"/>
      <c r="J373" s="74"/>
      <c r="K373" s="74"/>
      <c r="L373" s="74"/>
      <c r="M373" s="74"/>
      <c r="N373" s="74"/>
      <c r="O373" s="74"/>
      <c r="P373" s="74"/>
      <c r="Q373" s="74"/>
      <c r="R373" s="74"/>
      <c r="S373" s="74"/>
      <c r="T373" s="74"/>
      <c r="U373" s="74"/>
      <c r="V373" s="74"/>
      <c r="W373" s="74"/>
      <c r="X373" s="74"/>
      <c r="Y373" s="75"/>
      <c r="Z373" s="82"/>
    </row>
    <row r="374" spans="1:26" s="77" customFormat="1" x14ac:dyDescent="0.35">
      <c r="A374" s="78"/>
      <c r="B374" s="79"/>
      <c r="C374" s="79"/>
      <c r="D374" s="80"/>
      <c r="E374" s="81"/>
      <c r="F374" s="73"/>
      <c r="G374" s="74"/>
      <c r="H374" s="75"/>
      <c r="I374" s="73"/>
      <c r="J374" s="74"/>
      <c r="K374" s="74"/>
      <c r="L374" s="74"/>
      <c r="M374" s="74"/>
      <c r="N374" s="74"/>
      <c r="O374" s="74"/>
      <c r="P374" s="74"/>
      <c r="Q374" s="74"/>
      <c r="R374" s="74"/>
      <c r="S374" s="74"/>
      <c r="T374" s="74"/>
      <c r="U374" s="74"/>
      <c r="V374" s="74"/>
      <c r="W374" s="74"/>
      <c r="X374" s="74"/>
      <c r="Y374" s="75"/>
      <c r="Z374" s="82"/>
    </row>
    <row r="375" spans="1:26" s="77" customFormat="1" x14ac:dyDescent="0.35">
      <c r="A375" s="78"/>
      <c r="B375" s="79"/>
      <c r="C375" s="79"/>
      <c r="D375" s="80"/>
      <c r="E375" s="81"/>
      <c r="F375" s="73"/>
      <c r="G375" s="74"/>
      <c r="H375" s="75"/>
      <c r="I375" s="73"/>
      <c r="J375" s="74"/>
      <c r="K375" s="74"/>
      <c r="L375" s="74"/>
      <c r="M375" s="74"/>
      <c r="N375" s="74"/>
      <c r="O375" s="74"/>
      <c r="P375" s="74"/>
      <c r="Q375" s="74"/>
      <c r="R375" s="74"/>
      <c r="S375" s="74"/>
      <c r="T375" s="74"/>
      <c r="U375" s="74"/>
      <c r="V375" s="74"/>
      <c r="W375" s="74"/>
      <c r="X375" s="74"/>
      <c r="Y375" s="75"/>
      <c r="Z375" s="82"/>
    </row>
    <row r="376" spans="1:26" s="77" customFormat="1" x14ac:dyDescent="0.35">
      <c r="A376" s="78"/>
      <c r="B376" s="79"/>
      <c r="C376" s="79"/>
      <c r="D376" s="80"/>
      <c r="E376" s="81"/>
      <c r="F376" s="73"/>
      <c r="G376" s="74"/>
      <c r="H376" s="75"/>
      <c r="I376" s="73"/>
      <c r="J376" s="74"/>
      <c r="K376" s="74"/>
      <c r="L376" s="74"/>
      <c r="M376" s="74"/>
      <c r="N376" s="74"/>
      <c r="O376" s="74"/>
      <c r="P376" s="74"/>
      <c r="Q376" s="74"/>
      <c r="R376" s="74"/>
      <c r="S376" s="74"/>
      <c r="T376" s="74"/>
      <c r="U376" s="74"/>
      <c r="V376" s="74"/>
      <c r="W376" s="74"/>
      <c r="X376" s="74"/>
      <c r="Y376" s="75"/>
      <c r="Z376" s="82"/>
    </row>
    <row r="377" spans="1:26" s="77" customFormat="1" x14ac:dyDescent="0.35">
      <c r="A377" s="78"/>
      <c r="B377" s="79"/>
      <c r="C377" s="79"/>
      <c r="D377" s="80"/>
      <c r="E377" s="81"/>
      <c r="F377" s="73"/>
      <c r="G377" s="74"/>
      <c r="H377" s="75"/>
      <c r="I377" s="73"/>
      <c r="J377" s="74"/>
      <c r="K377" s="74"/>
      <c r="L377" s="74"/>
      <c r="M377" s="74"/>
      <c r="N377" s="74"/>
      <c r="O377" s="74"/>
      <c r="P377" s="74"/>
      <c r="Q377" s="74"/>
      <c r="R377" s="74"/>
      <c r="S377" s="74"/>
      <c r="T377" s="74"/>
      <c r="U377" s="74"/>
      <c r="V377" s="74"/>
      <c r="W377" s="74"/>
      <c r="X377" s="74"/>
      <c r="Y377" s="75"/>
      <c r="Z377" s="82"/>
    </row>
    <row r="378" spans="1:26" s="77" customFormat="1" x14ac:dyDescent="0.35">
      <c r="A378" s="78"/>
      <c r="B378" s="79"/>
      <c r="C378" s="79"/>
      <c r="D378" s="80"/>
      <c r="E378" s="81"/>
      <c r="F378" s="73"/>
      <c r="G378" s="74"/>
      <c r="H378" s="75"/>
      <c r="I378" s="73"/>
      <c r="J378" s="74"/>
      <c r="K378" s="74"/>
      <c r="L378" s="74"/>
      <c r="M378" s="74"/>
      <c r="N378" s="74"/>
      <c r="O378" s="74"/>
      <c r="P378" s="74"/>
      <c r="Q378" s="74"/>
      <c r="R378" s="74"/>
      <c r="S378" s="74"/>
      <c r="T378" s="74"/>
      <c r="U378" s="74"/>
      <c r="V378" s="74"/>
      <c r="W378" s="74"/>
      <c r="X378" s="74"/>
      <c r="Y378" s="75"/>
      <c r="Z378" s="82"/>
    </row>
    <row r="379" spans="1:26" s="77" customFormat="1" x14ac:dyDescent="0.35">
      <c r="A379" s="78"/>
      <c r="B379" s="79"/>
      <c r="C379" s="79"/>
      <c r="D379" s="80"/>
      <c r="E379" s="81"/>
      <c r="F379" s="73"/>
      <c r="G379" s="74"/>
      <c r="H379" s="75"/>
      <c r="I379" s="73"/>
      <c r="J379" s="74"/>
      <c r="K379" s="74"/>
      <c r="L379" s="74"/>
      <c r="M379" s="74"/>
      <c r="N379" s="74"/>
      <c r="O379" s="74"/>
      <c r="P379" s="74"/>
      <c r="Q379" s="74"/>
      <c r="R379" s="74"/>
      <c r="S379" s="74"/>
      <c r="T379" s="74"/>
      <c r="U379" s="74"/>
      <c r="V379" s="74"/>
      <c r="W379" s="74"/>
      <c r="X379" s="74"/>
      <c r="Y379" s="75"/>
      <c r="Z379" s="82"/>
    </row>
    <row r="380" spans="1:26" s="77" customFormat="1" x14ac:dyDescent="0.35">
      <c r="A380" s="78"/>
      <c r="B380" s="79"/>
      <c r="C380" s="79"/>
      <c r="D380" s="80"/>
      <c r="E380" s="81"/>
      <c r="F380" s="73"/>
      <c r="G380" s="74"/>
      <c r="H380" s="75"/>
      <c r="I380" s="73"/>
      <c r="J380" s="74"/>
      <c r="K380" s="74"/>
      <c r="L380" s="74"/>
      <c r="M380" s="74"/>
      <c r="N380" s="74"/>
      <c r="O380" s="74"/>
      <c r="P380" s="74"/>
      <c r="Q380" s="74"/>
      <c r="R380" s="74"/>
      <c r="S380" s="74"/>
      <c r="T380" s="74"/>
      <c r="U380" s="74"/>
      <c r="V380" s="74"/>
      <c r="W380" s="74"/>
      <c r="X380" s="74"/>
      <c r="Y380" s="75"/>
      <c r="Z380" s="82"/>
    </row>
    <row r="381" spans="1:26" s="77" customFormat="1" x14ac:dyDescent="0.35">
      <c r="A381" s="78"/>
      <c r="B381" s="79"/>
      <c r="C381" s="79"/>
      <c r="D381" s="80"/>
      <c r="E381" s="81"/>
      <c r="F381" s="73"/>
      <c r="G381" s="74"/>
      <c r="H381" s="75"/>
      <c r="I381" s="73"/>
      <c r="J381" s="74"/>
      <c r="K381" s="74"/>
      <c r="L381" s="74"/>
      <c r="M381" s="74"/>
      <c r="N381" s="74"/>
      <c r="O381" s="74"/>
      <c r="P381" s="74"/>
      <c r="Q381" s="74"/>
      <c r="R381" s="74"/>
      <c r="S381" s="74"/>
      <c r="T381" s="74"/>
      <c r="U381" s="74"/>
      <c r="V381" s="74"/>
      <c r="W381" s="74"/>
      <c r="X381" s="74"/>
      <c r="Y381" s="75"/>
      <c r="Z381" s="82"/>
    </row>
    <row r="382" spans="1:26" s="77" customFormat="1" x14ac:dyDescent="0.35">
      <c r="A382" s="78"/>
      <c r="B382" s="79"/>
      <c r="C382" s="79"/>
      <c r="D382" s="80"/>
      <c r="E382" s="81"/>
      <c r="F382" s="73"/>
      <c r="G382" s="74"/>
      <c r="H382" s="75"/>
      <c r="I382" s="73"/>
      <c r="J382" s="74"/>
      <c r="K382" s="74"/>
      <c r="L382" s="74"/>
      <c r="M382" s="74"/>
      <c r="N382" s="74"/>
      <c r="O382" s="74"/>
      <c r="P382" s="74"/>
      <c r="Q382" s="74"/>
      <c r="R382" s="74"/>
      <c r="S382" s="74"/>
      <c r="T382" s="74"/>
      <c r="U382" s="74"/>
      <c r="V382" s="74"/>
      <c r="W382" s="74"/>
      <c r="X382" s="74"/>
      <c r="Y382" s="75"/>
      <c r="Z382" s="82"/>
    </row>
    <row r="383" spans="1:26" s="77" customFormat="1" x14ac:dyDescent="0.35">
      <c r="A383" s="78"/>
      <c r="B383" s="79"/>
      <c r="C383" s="79"/>
      <c r="D383" s="80"/>
      <c r="E383" s="81"/>
      <c r="F383" s="73"/>
      <c r="G383" s="74"/>
      <c r="H383" s="75"/>
      <c r="I383" s="73"/>
      <c r="J383" s="74"/>
      <c r="K383" s="74"/>
      <c r="L383" s="74"/>
      <c r="M383" s="74"/>
      <c r="N383" s="74"/>
      <c r="O383" s="74"/>
      <c r="P383" s="74"/>
      <c r="Q383" s="74"/>
      <c r="R383" s="74"/>
      <c r="S383" s="74"/>
      <c r="T383" s="74"/>
      <c r="U383" s="74"/>
      <c r="V383" s="74"/>
      <c r="W383" s="74"/>
      <c r="X383" s="74"/>
      <c r="Y383" s="75"/>
      <c r="Z383" s="82"/>
    </row>
    <row r="384" spans="1:26" s="77" customFormat="1" x14ac:dyDescent="0.35">
      <c r="A384" s="78"/>
      <c r="B384" s="79"/>
      <c r="C384" s="79"/>
      <c r="D384" s="80"/>
      <c r="E384" s="81"/>
      <c r="F384" s="73"/>
      <c r="G384" s="74"/>
      <c r="H384" s="75"/>
      <c r="I384" s="73"/>
      <c r="J384" s="74"/>
      <c r="K384" s="74"/>
      <c r="L384" s="74"/>
      <c r="M384" s="74"/>
      <c r="N384" s="74"/>
      <c r="O384" s="74"/>
      <c r="P384" s="74"/>
      <c r="Q384" s="74"/>
      <c r="R384" s="74"/>
      <c r="S384" s="74"/>
      <c r="T384" s="74"/>
      <c r="U384" s="74"/>
      <c r="V384" s="74"/>
      <c r="W384" s="74"/>
      <c r="X384" s="74"/>
      <c r="Y384" s="75"/>
      <c r="Z384" s="82"/>
    </row>
    <row r="385" spans="1:26" s="77" customFormat="1" x14ac:dyDescent="0.35">
      <c r="A385" s="78"/>
      <c r="B385" s="79"/>
      <c r="C385" s="79"/>
      <c r="D385" s="80"/>
      <c r="E385" s="81"/>
      <c r="F385" s="73"/>
      <c r="G385" s="74"/>
      <c r="H385" s="75"/>
      <c r="I385" s="73"/>
      <c r="J385" s="74"/>
      <c r="K385" s="74"/>
      <c r="L385" s="74"/>
      <c r="M385" s="74"/>
      <c r="N385" s="74"/>
      <c r="O385" s="74"/>
      <c r="P385" s="74"/>
      <c r="Q385" s="74"/>
      <c r="R385" s="74"/>
      <c r="S385" s="74"/>
      <c r="T385" s="74"/>
      <c r="U385" s="74"/>
      <c r="V385" s="74"/>
      <c r="W385" s="74"/>
      <c r="X385" s="74"/>
      <c r="Y385" s="75"/>
      <c r="Z385" s="82"/>
    </row>
    <row r="386" spans="1:26" s="77" customFormat="1" x14ac:dyDescent="0.35">
      <c r="A386" s="78"/>
      <c r="B386" s="79"/>
      <c r="C386" s="79"/>
      <c r="D386" s="80"/>
      <c r="E386" s="81"/>
      <c r="F386" s="73"/>
      <c r="G386" s="74"/>
      <c r="H386" s="75"/>
      <c r="I386" s="73"/>
      <c r="J386" s="74"/>
      <c r="K386" s="74"/>
      <c r="L386" s="74"/>
      <c r="M386" s="74"/>
      <c r="N386" s="74"/>
      <c r="O386" s="74"/>
      <c r="P386" s="74"/>
      <c r="Q386" s="74"/>
      <c r="R386" s="74"/>
      <c r="S386" s="74"/>
      <c r="T386" s="74"/>
      <c r="U386" s="74"/>
      <c r="V386" s="74"/>
      <c r="W386" s="74"/>
      <c r="X386" s="74"/>
      <c r="Y386" s="75"/>
      <c r="Z386" s="82"/>
    </row>
    <row r="387" spans="1:26" s="77" customFormat="1" x14ac:dyDescent="0.35">
      <c r="A387" s="78"/>
      <c r="B387" s="79"/>
      <c r="C387" s="79"/>
      <c r="D387" s="80"/>
      <c r="E387" s="81"/>
      <c r="F387" s="73"/>
      <c r="G387" s="74"/>
      <c r="H387" s="75"/>
      <c r="I387" s="73"/>
      <c r="J387" s="74"/>
      <c r="K387" s="74"/>
      <c r="L387" s="74"/>
      <c r="M387" s="74"/>
      <c r="N387" s="74"/>
      <c r="O387" s="74"/>
      <c r="P387" s="74"/>
      <c r="Q387" s="74"/>
      <c r="R387" s="74"/>
      <c r="S387" s="74"/>
      <c r="T387" s="74"/>
      <c r="U387" s="74"/>
      <c r="V387" s="74"/>
      <c r="W387" s="74"/>
      <c r="X387" s="74"/>
      <c r="Y387" s="75"/>
      <c r="Z387" s="82"/>
    </row>
    <row r="388" spans="1:26" s="77" customFormat="1" x14ac:dyDescent="0.35">
      <c r="A388" s="78"/>
      <c r="B388" s="79"/>
      <c r="C388" s="79"/>
      <c r="D388" s="80"/>
      <c r="E388" s="81"/>
      <c r="F388" s="73"/>
      <c r="G388" s="74"/>
      <c r="H388" s="75"/>
      <c r="I388" s="73"/>
      <c r="J388" s="74"/>
      <c r="K388" s="74"/>
      <c r="L388" s="74"/>
      <c r="M388" s="74"/>
      <c r="N388" s="74"/>
      <c r="O388" s="74"/>
      <c r="P388" s="74"/>
      <c r="Q388" s="74"/>
      <c r="R388" s="74"/>
      <c r="S388" s="74"/>
      <c r="T388" s="74"/>
      <c r="U388" s="74"/>
      <c r="V388" s="74"/>
      <c r="W388" s="74"/>
      <c r="X388" s="74"/>
      <c r="Y388" s="75"/>
      <c r="Z388" s="82"/>
    </row>
    <row r="389" spans="1:26" s="77" customFormat="1" x14ac:dyDescent="0.35">
      <c r="A389" s="78"/>
      <c r="B389" s="79"/>
      <c r="C389" s="79"/>
      <c r="D389" s="80"/>
      <c r="E389" s="81"/>
      <c r="F389" s="73"/>
      <c r="G389" s="74"/>
      <c r="H389" s="75"/>
      <c r="I389" s="73"/>
      <c r="J389" s="74"/>
      <c r="K389" s="74"/>
      <c r="L389" s="74"/>
      <c r="M389" s="74"/>
      <c r="N389" s="74"/>
      <c r="O389" s="74"/>
      <c r="P389" s="74"/>
      <c r="Q389" s="74"/>
      <c r="R389" s="74"/>
      <c r="S389" s="74"/>
      <c r="T389" s="74"/>
      <c r="U389" s="74"/>
      <c r="V389" s="74"/>
      <c r="W389" s="74"/>
      <c r="X389" s="74"/>
      <c r="Y389" s="75"/>
      <c r="Z389" s="82"/>
    </row>
    <row r="390" spans="1:26" s="77" customFormat="1" x14ac:dyDescent="0.35">
      <c r="A390" s="78"/>
      <c r="B390" s="79"/>
      <c r="C390" s="79"/>
      <c r="D390" s="80"/>
      <c r="E390" s="81"/>
      <c r="F390" s="73"/>
      <c r="G390" s="74"/>
      <c r="H390" s="75"/>
      <c r="I390" s="73"/>
      <c r="J390" s="74"/>
      <c r="K390" s="74"/>
      <c r="L390" s="74"/>
      <c r="M390" s="74"/>
      <c r="N390" s="74"/>
      <c r="O390" s="74"/>
      <c r="P390" s="74"/>
      <c r="Q390" s="74"/>
      <c r="R390" s="74"/>
      <c r="S390" s="74"/>
      <c r="T390" s="74"/>
      <c r="U390" s="74"/>
      <c r="V390" s="74"/>
      <c r="W390" s="74"/>
      <c r="X390" s="74"/>
      <c r="Y390" s="75"/>
      <c r="Z390" s="82"/>
    </row>
    <row r="391" spans="1:26" s="77" customFormat="1" x14ac:dyDescent="0.35">
      <c r="A391" s="78"/>
      <c r="B391" s="79"/>
      <c r="C391" s="79"/>
      <c r="D391" s="80"/>
      <c r="E391" s="81"/>
      <c r="F391" s="73"/>
      <c r="G391" s="74"/>
      <c r="H391" s="75"/>
      <c r="I391" s="73"/>
      <c r="J391" s="74"/>
      <c r="K391" s="74"/>
      <c r="L391" s="74"/>
      <c r="M391" s="74"/>
      <c r="N391" s="74"/>
      <c r="O391" s="74"/>
      <c r="P391" s="74"/>
      <c r="Q391" s="74"/>
      <c r="R391" s="74"/>
      <c r="S391" s="74"/>
      <c r="T391" s="74"/>
      <c r="U391" s="74"/>
      <c r="V391" s="74"/>
      <c r="W391" s="74"/>
      <c r="X391" s="74"/>
      <c r="Y391" s="75"/>
      <c r="Z391" s="82"/>
    </row>
    <row r="392" spans="1:26" s="77" customFormat="1" x14ac:dyDescent="0.35">
      <c r="A392" s="78"/>
      <c r="B392" s="79"/>
      <c r="C392" s="79"/>
      <c r="D392" s="80"/>
      <c r="E392" s="81"/>
      <c r="F392" s="73"/>
      <c r="G392" s="74"/>
      <c r="H392" s="75"/>
      <c r="I392" s="73"/>
      <c r="J392" s="74"/>
      <c r="K392" s="74"/>
      <c r="L392" s="74"/>
      <c r="M392" s="74"/>
      <c r="N392" s="74"/>
      <c r="O392" s="74"/>
      <c r="P392" s="74"/>
      <c r="Q392" s="74"/>
      <c r="R392" s="74"/>
      <c r="S392" s="74"/>
      <c r="T392" s="74"/>
      <c r="U392" s="74"/>
      <c r="V392" s="74"/>
      <c r="W392" s="74"/>
      <c r="X392" s="74"/>
      <c r="Y392" s="75"/>
      <c r="Z392" s="82"/>
    </row>
    <row r="393" spans="1:26" s="77" customFormat="1" x14ac:dyDescent="0.35">
      <c r="A393" s="78"/>
      <c r="B393" s="79"/>
      <c r="C393" s="79"/>
      <c r="D393" s="80"/>
      <c r="E393" s="81"/>
      <c r="F393" s="73"/>
      <c r="G393" s="74"/>
      <c r="H393" s="75"/>
      <c r="I393" s="73"/>
      <c r="J393" s="74"/>
      <c r="K393" s="74"/>
      <c r="L393" s="74"/>
      <c r="M393" s="74"/>
      <c r="N393" s="74"/>
      <c r="O393" s="74"/>
      <c r="P393" s="74"/>
      <c r="Q393" s="74"/>
      <c r="R393" s="74"/>
      <c r="S393" s="74"/>
      <c r="T393" s="74"/>
      <c r="U393" s="74"/>
      <c r="V393" s="74"/>
      <c r="W393" s="74"/>
      <c r="X393" s="74"/>
      <c r="Y393" s="75"/>
      <c r="Z393" s="82"/>
    </row>
    <row r="394" spans="1:26" s="77" customFormat="1" x14ac:dyDescent="0.35">
      <c r="A394" s="78"/>
      <c r="B394" s="79"/>
      <c r="C394" s="79"/>
      <c r="D394" s="80"/>
      <c r="E394" s="81"/>
      <c r="F394" s="73"/>
      <c r="G394" s="74"/>
      <c r="H394" s="75"/>
      <c r="I394" s="73"/>
      <c r="J394" s="74"/>
      <c r="K394" s="74"/>
      <c r="L394" s="74"/>
      <c r="M394" s="74"/>
      <c r="N394" s="74"/>
      <c r="O394" s="74"/>
      <c r="P394" s="74"/>
      <c r="Q394" s="74"/>
      <c r="R394" s="74"/>
      <c r="S394" s="74"/>
      <c r="T394" s="74"/>
      <c r="U394" s="74"/>
      <c r="V394" s="74"/>
      <c r="W394" s="74"/>
      <c r="X394" s="74"/>
      <c r="Y394" s="75"/>
      <c r="Z394" s="82"/>
    </row>
    <row r="395" spans="1:26" s="77" customFormat="1" x14ac:dyDescent="0.35">
      <c r="A395" s="78"/>
      <c r="B395" s="79"/>
      <c r="C395" s="79"/>
      <c r="D395" s="80"/>
      <c r="E395" s="81"/>
      <c r="F395" s="73"/>
      <c r="G395" s="74"/>
      <c r="H395" s="75"/>
      <c r="I395" s="73"/>
      <c r="J395" s="74"/>
      <c r="K395" s="74"/>
      <c r="L395" s="74"/>
      <c r="M395" s="74"/>
      <c r="N395" s="74"/>
      <c r="O395" s="74"/>
      <c r="P395" s="74"/>
      <c r="Q395" s="74"/>
      <c r="R395" s="74"/>
      <c r="S395" s="74"/>
      <c r="T395" s="74"/>
      <c r="U395" s="74"/>
      <c r="V395" s="74"/>
      <c r="W395" s="74"/>
      <c r="X395" s="74"/>
      <c r="Y395" s="75"/>
      <c r="Z395" s="82"/>
    </row>
    <row r="396" spans="1:26" s="77" customFormat="1" x14ac:dyDescent="0.35">
      <c r="A396" s="78"/>
      <c r="B396" s="79"/>
      <c r="C396" s="79"/>
      <c r="D396" s="80"/>
      <c r="E396" s="81"/>
      <c r="F396" s="73"/>
      <c r="G396" s="74"/>
      <c r="H396" s="75"/>
      <c r="I396" s="73"/>
      <c r="J396" s="74"/>
      <c r="K396" s="74"/>
      <c r="L396" s="74"/>
      <c r="M396" s="74"/>
      <c r="N396" s="74"/>
      <c r="O396" s="74"/>
      <c r="P396" s="74"/>
      <c r="Q396" s="74"/>
      <c r="R396" s="74"/>
      <c r="S396" s="74"/>
      <c r="T396" s="74"/>
      <c r="U396" s="74"/>
      <c r="V396" s="74"/>
      <c r="W396" s="74"/>
      <c r="X396" s="74"/>
      <c r="Y396" s="75"/>
      <c r="Z396" s="82"/>
    </row>
    <row r="397" spans="1:26" s="77" customFormat="1" x14ac:dyDescent="0.35">
      <c r="A397" s="78"/>
      <c r="B397" s="79"/>
      <c r="C397" s="79"/>
      <c r="D397" s="80"/>
      <c r="E397" s="81"/>
      <c r="F397" s="73"/>
      <c r="G397" s="74"/>
      <c r="H397" s="75"/>
      <c r="I397" s="73"/>
      <c r="J397" s="74"/>
      <c r="K397" s="74"/>
      <c r="L397" s="74"/>
      <c r="M397" s="74"/>
      <c r="N397" s="74"/>
      <c r="O397" s="74"/>
      <c r="P397" s="74"/>
      <c r="Q397" s="74"/>
      <c r="R397" s="74"/>
      <c r="S397" s="74"/>
      <c r="T397" s="74"/>
      <c r="U397" s="74"/>
      <c r="V397" s="74"/>
      <c r="W397" s="74"/>
      <c r="X397" s="74"/>
      <c r="Y397" s="75"/>
      <c r="Z397" s="82"/>
    </row>
    <row r="398" spans="1:26" s="77" customFormat="1" x14ac:dyDescent="0.35">
      <c r="A398" s="78"/>
      <c r="B398" s="79"/>
      <c r="C398" s="79"/>
      <c r="D398" s="80"/>
      <c r="E398" s="81"/>
      <c r="F398" s="73"/>
      <c r="G398" s="74"/>
      <c r="H398" s="75"/>
      <c r="I398" s="73"/>
      <c r="J398" s="74"/>
      <c r="K398" s="74"/>
      <c r="L398" s="74"/>
      <c r="M398" s="74"/>
      <c r="N398" s="74"/>
      <c r="O398" s="74"/>
      <c r="P398" s="74"/>
      <c r="Q398" s="74"/>
      <c r="R398" s="74"/>
      <c r="S398" s="74"/>
      <c r="T398" s="74"/>
      <c r="U398" s="74"/>
      <c r="V398" s="74"/>
      <c r="W398" s="74"/>
      <c r="X398" s="74"/>
      <c r="Y398" s="75"/>
      <c r="Z398" s="82"/>
    </row>
    <row r="399" spans="1:26" s="77" customFormat="1" x14ac:dyDescent="0.35">
      <c r="A399" s="78"/>
      <c r="B399" s="79"/>
      <c r="C399" s="79"/>
      <c r="D399" s="80"/>
      <c r="E399" s="81"/>
      <c r="F399" s="73"/>
      <c r="G399" s="74"/>
      <c r="H399" s="75"/>
      <c r="I399" s="73"/>
      <c r="J399" s="74"/>
      <c r="K399" s="74"/>
      <c r="L399" s="74"/>
      <c r="M399" s="74"/>
      <c r="N399" s="74"/>
      <c r="O399" s="74"/>
      <c r="P399" s="74"/>
      <c r="Q399" s="74"/>
      <c r="R399" s="74"/>
      <c r="S399" s="74"/>
      <c r="T399" s="74"/>
      <c r="U399" s="74"/>
      <c r="V399" s="74"/>
      <c r="W399" s="74"/>
      <c r="X399" s="74"/>
      <c r="Y399" s="75"/>
      <c r="Z399" s="82"/>
    </row>
    <row r="400" spans="1:26" s="77" customFormat="1" x14ac:dyDescent="0.35">
      <c r="A400" s="78"/>
      <c r="B400" s="79"/>
      <c r="C400" s="79"/>
      <c r="D400" s="80"/>
      <c r="E400" s="81"/>
      <c r="F400" s="73"/>
      <c r="G400" s="74"/>
      <c r="H400" s="75"/>
      <c r="I400" s="73"/>
      <c r="J400" s="74"/>
      <c r="K400" s="74"/>
      <c r="L400" s="74"/>
      <c r="M400" s="74"/>
      <c r="N400" s="74"/>
      <c r="O400" s="74"/>
      <c r="P400" s="74"/>
      <c r="Q400" s="74"/>
      <c r="R400" s="74"/>
      <c r="S400" s="74"/>
      <c r="T400" s="74"/>
      <c r="U400" s="74"/>
      <c r="V400" s="74"/>
      <c r="W400" s="74"/>
      <c r="X400" s="74"/>
      <c r="Y400" s="75"/>
      <c r="Z400" s="82"/>
    </row>
    <row r="401" spans="1:26" s="77" customFormat="1" x14ac:dyDescent="0.35">
      <c r="A401" s="78"/>
      <c r="B401" s="79"/>
      <c r="C401" s="79"/>
      <c r="D401" s="80"/>
      <c r="E401" s="81"/>
      <c r="F401" s="73"/>
      <c r="G401" s="74"/>
      <c r="H401" s="75"/>
      <c r="I401" s="73"/>
      <c r="J401" s="74"/>
      <c r="K401" s="74"/>
      <c r="L401" s="74"/>
      <c r="M401" s="74"/>
      <c r="N401" s="74"/>
      <c r="O401" s="74"/>
      <c r="P401" s="74"/>
      <c r="Q401" s="74"/>
      <c r="R401" s="74"/>
      <c r="S401" s="74"/>
      <c r="T401" s="74"/>
      <c r="U401" s="74"/>
      <c r="V401" s="74"/>
      <c r="W401" s="74"/>
      <c r="X401" s="74"/>
      <c r="Y401" s="75"/>
      <c r="Z401" s="82"/>
    </row>
    <row r="402" spans="1:26" s="77" customFormat="1" x14ac:dyDescent="0.35">
      <c r="A402" s="78"/>
      <c r="B402" s="79"/>
      <c r="C402" s="79"/>
      <c r="D402" s="80"/>
      <c r="E402" s="81"/>
      <c r="F402" s="73"/>
      <c r="G402" s="74"/>
      <c r="H402" s="75"/>
      <c r="I402" s="73"/>
      <c r="J402" s="74"/>
      <c r="K402" s="74"/>
      <c r="L402" s="74"/>
      <c r="M402" s="74"/>
      <c r="N402" s="74"/>
      <c r="O402" s="74"/>
      <c r="P402" s="74"/>
      <c r="Q402" s="74"/>
      <c r="R402" s="74"/>
      <c r="S402" s="74"/>
      <c r="T402" s="74"/>
      <c r="U402" s="74"/>
      <c r="V402" s="74"/>
      <c r="W402" s="74"/>
      <c r="X402" s="74"/>
      <c r="Y402" s="75"/>
      <c r="Z402" s="82"/>
    </row>
    <row r="403" spans="1:26" s="77" customFormat="1" x14ac:dyDescent="0.35">
      <c r="A403" s="78"/>
      <c r="B403" s="79"/>
      <c r="C403" s="79"/>
      <c r="D403" s="80"/>
      <c r="E403" s="81"/>
      <c r="F403" s="73"/>
      <c r="G403" s="74"/>
      <c r="H403" s="75"/>
      <c r="I403" s="73"/>
      <c r="J403" s="74"/>
      <c r="K403" s="74"/>
      <c r="L403" s="74"/>
      <c r="M403" s="74"/>
      <c r="N403" s="74"/>
      <c r="O403" s="74"/>
      <c r="P403" s="74"/>
      <c r="Q403" s="74"/>
      <c r="R403" s="74"/>
      <c r="S403" s="74"/>
      <c r="T403" s="74"/>
      <c r="U403" s="74"/>
      <c r="V403" s="74"/>
      <c r="W403" s="74"/>
      <c r="X403" s="74"/>
      <c r="Y403" s="75"/>
      <c r="Z403" s="82"/>
    </row>
    <row r="404" spans="1:26" s="77" customFormat="1" x14ac:dyDescent="0.35">
      <c r="A404" s="78"/>
      <c r="B404" s="79"/>
      <c r="C404" s="79"/>
      <c r="D404" s="80"/>
      <c r="E404" s="81"/>
      <c r="F404" s="73"/>
      <c r="G404" s="74"/>
      <c r="H404" s="75"/>
      <c r="I404" s="73"/>
      <c r="J404" s="74"/>
      <c r="K404" s="74"/>
      <c r="L404" s="74"/>
      <c r="M404" s="74"/>
      <c r="N404" s="74"/>
      <c r="O404" s="74"/>
      <c r="P404" s="74"/>
      <c r="Q404" s="74"/>
      <c r="R404" s="74"/>
      <c r="S404" s="74"/>
      <c r="T404" s="74"/>
      <c r="U404" s="74"/>
      <c r="V404" s="74"/>
      <c r="W404" s="74"/>
      <c r="X404" s="74"/>
      <c r="Y404" s="75"/>
      <c r="Z404" s="82"/>
    </row>
    <row r="405" spans="1:26" s="77" customFormat="1" x14ac:dyDescent="0.35">
      <c r="A405" s="78"/>
      <c r="B405" s="79"/>
      <c r="C405" s="79"/>
      <c r="D405" s="80"/>
      <c r="E405" s="81"/>
      <c r="F405" s="73"/>
      <c r="G405" s="74"/>
      <c r="H405" s="75"/>
      <c r="I405" s="73"/>
      <c r="J405" s="74"/>
      <c r="K405" s="74"/>
      <c r="L405" s="74"/>
      <c r="M405" s="74"/>
      <c r="N405" s="74"/>
      <c r="O405" s="74"/>
      <c r="P405" s="74"/>
      <c r="Q405" s="74"/>
      <c r="R405" s="74"/>
      <c r="S405" s="74"/>
      <c r="T405" s="74"/>
      <c r="U405" s="74"/>
      <c r="V405" s="74"/>
      <c r="W405" s="74"/>
      <c r="X405" s="74"/>
      <c r="Y405" s="75"/>
      <c r="Z405" s="82"/>
    </row>
    <row r="406" spans="1:26" s="77" customFormat="1" x14ac:dyDescent="0.35">
      <c r="A406" s="78"/>
      <c r="B406" s="79"/>
      <c r="C406" s="79"/>
      <c r="D406" s="80"/>
      <c r="E406" s="81"/>
      <c r="F406" s="73"/>
      <c r="G406" s="74"/>
      <c r="H406" s="75"/>
      <c r="I406" s="73"/>
      <c r="J406" s="74"/>
      <c r="K406" s="74"/>
      <c r="L406" s="74"/>
      <c r="M406" s="74"/>
      <c r="N406" s="74"/>
      <c r="O406" s="74"/>
      <c r="P406" s="74"/>
      <c r="Q406" s="74"/>
      <c r="R406" s="74"/>
      <c r="S406" s="74"/>
      <c r="T406" s="74"/>
      <c r="U406" s="74"/>
      <c r="V406" s="74"/>
      <c r="W406" s="74"/>
      <c r="X406" s="74"/>
      <c r="Y406" s="75"/>
      <c r="Z406" s="82"/>
    </row>
    <row r="407" spans="1:26" s="77" customFormat="1" x14ac:dyDescent="0.35">
      <c r="A407" s="78"/>
      <c r="B407" s="79"/>
      <c r="C407" s="79"/>
      <c r="D407" s="80"/>
      <c r="E407" s="81"/>
      <c r="F407" s="73"/>
      <c r="G407" s="74"/>
      <c r="H407" s="75"/>
      <c r="I407" s="73"/>
      <c r="J407" s="74"/>
      <c r="K407" s="74"/>
      <c r="L407" s="74"/>
      <c r="M407" s="74"/>
      <c r="N407" s="74"/>
      <c r="O407" s="74"/>
      <c r="P407" s="74"/>
      <c r="Q407" s="74"/>
      <c r="R407" s="74"/>
      <c r="S407" s="74"/>
      <c r="T407" s="74"/>
      <c r="U407" s="74"/>
      <c r="V407" s="74"/>
      <c r="W407" s="74"/>
      <c r="X407" s="74"/>
      <c r="Y407" s="75"/>
      <c r="Z407" s="82"/>
    </row>
    <row r="408" spans="1:26" s="77" customFormat="1" x14ac:dyDescent="0.35">
      <c r="A408" s="78"/>
      <c r="B408" s="79"/>
      <c r="C408" s="79"/>
      <c r="D408" s="80"/>
      <c r="E408" s="81"/>
      <c r="F408" s="73"/>
      <c r="G408" s="74"/>
      <c r="H408" s="75"/>
      <c r="I408" s="73"/>
      <c r="J408" s="74"/>
      <c r="K408" s="74"/>
      <c r="L408" s="74"/>
      <c r="M408" s="74"/>
      <c r="N408" s="74"/>
      <c r="O408" s="74"/>
      <c r="P408" s="74"/>
      <c r="Q408" s="74"/>
      <c r="R408" s="74"/>
      <c r="S408" s="74"/>
      <c r="T408" s="74"/>
      <c r="U408" s="74"/>
      <c r="V408" s="74"/>
      <c r="W408" s="74"/>
      <c r="X408" s="74"/>
      <c r="Y408" s="75"/>
      <c r="Z408" s="82"/>
    </row>
    <row r="409" spans="1:26" s="77" customFormat="1" x14ac:dyDescent="0.35">
      <c r="A409" s="78"/>
      <c r="B409" s="79"/>
      <c r="C409" s="79"/>
      <c r="D409" s="80"/>
      <c r="E409" s="81"/>
      <c r="F409" s="73"/>
      <c r="G409" s="74"/>
      <c r="H409" s="75"/>
      <c r="I409" s="73"/>
      <c r="J409" s="74"/>
      <c r="K409" s="74"/>
      <c r="L409" s="74"/>
      <c r="M409" s="74"/>
      <c r="N409" s="74"/>
      <c r="O409" s="74"/>
      <c r="P409" s="74"/>
      <c r="Q409" s="74"/>
      <c r="R409" s="74"/>
      <c r="S409" s="74"/>
      <c r="T409" s="74"/>
      <c r="U409" s="74"/>
      <c r="V409" s="74"/>
      <c r="W409" s="74"/>
      <c r="X409" s="74"/>
      <c r="Y409" s="75"/>
      <c r="Z409" s="82"/>
    </row>
    <row r="410" spans="1:26" s="77" customFormat="1" x14ac:dyDescent="0.35">
      <c r="A410" s="78"/>
      <c r="B410" s="79"/>
      <c r="C410" s="79"/>
      <c r="D410" s="80"/>
      <c r="E410" s="81"/>
      <c r="F410" s="73"/>
      <c r="G410" s="74"/>
      <c r="H410" s="75"/>
      <c r="I410" s="73"/>
      <c r="J410" s="74"/>
      <c r="K410" s="74"/>
      <c r="L410" s="74"/>
      <c r="M410" s="74"/>
      <c r="N410" s="74"/>
      <c r="O410" s="74"/>
      <c r="P410" s="74"/>
      <c r="Q410" s="74"/>
      <c r="R410" s="74"/>
      <c r="S410" s="74"/>
      <c r="T410" s="74"/>
      <c r="U410" s="74"/>
      <c r="V410" s="74"/>
      <c r="W410" s="74"/>
      <c r="X410" s="74"/>
      <c r="Y410" s="75"/>
      <c r="Z410" s="82"/>
    </row>
    <row r="411" spans="1:26" s="77" customFormat="1" x14ac:dyDescent="0.35">
      <c r="A411" s="78"/>
      <c r="B411" s="79"/>
      <c r="C411" s="79"/>
      <c r="D411" s="80"/>
      <c r="E411" s="81"/>
      <c r="F411" s="73"/>
      <c r="G411" s="74"/>
      <c r="H411" s="75"/>
      <c r="I411" s="73"/>
      <c r="J411" s="74"/>
      <c r="K411" s="74"/>
      <c r="L411" s="74"/>
      <c r="M411" s="74"/>
      <c r="N411" s="74"/>
      <c r="O411" s="74"/>
      <c r="P411" s="74"/>
      <c r="Q411" s="74"/>
      <c r="R411" s="74"/>
      <c r="S411" s="74"/>
      <c r="T411" s="74"/>
      <c r="U411" s="74"/>
      <c r="V411" s="74"/>
      <c r="W411" s="74"/>
      <c r="X411" s="74"/>
      <c r="Y411" s="75"/>
      <c r="Z411" s="82"/>
    </row>
    <row r="412" spans="1:26" s="77" customFormat="1" x14ac:dyDescent="0.35">
      <c r="A412" s="78"/>
      <c r="B412" s="79"/>
      <c r="C412" s="79"/>
      <c r="D412" s="80"/>
      <c r="E412" s="81"/>
      <c r="F412" s="73"/>
      <c r="G412" s="74"/>
      <c r="H412" s="75"/>
      <c r="I412" s="73"/>
      <c r="J412" s="74"/>
      <c r="K412" s="74"/>
      <c r="L412" s="74"/>
      <c r="M412" s="74"/>
      <c r="N412" s="74"/>
      <c r="O412" s="74"/>
      <c r="P412" s="74"/>
      <c r="Q412" s="74"/>
      <c r="R412" s="74"/>
      <c r="S412" s="74"/>
      <c r="T412" s="74"/>
      <c r="U412" s="74"/>
      <c r="V412" s="74"/>
      <c r="W412" s="74"/>
      <c r="X412" s="74"/>
      <c r="Y412" s="75"/>
      <c r="Z412" s="82"/>
    </row>
    <row r="413" spans="1:26" s="77" customFormat="1" x14ac:dyDescent="0.35">
      <c r="A413" s="78"/>
      <c r="B413" s="79"/>
      <c r="C413" s="79"/>
      <c r="D413" s="80"/>
      <c r="E413" s="81"/>
      <c r="F413" s="73"/>
      <c r="G413" s="74"/>
      <c r="H413" s="75"/>
      <c r="I413" s="73"/>
      <c r="J413" s="74"/>
      <c r="K413" s="74"/>
      <c r="L413" s="74"/>
      <c r="M413" s="74"/>
      <c r="N413" s="74"/>
      <c r="O413" s="74"/>
      <c r="P413" s="74"/>
      <c r="Q413" s="74"/>
      <c r="R413" s="74"/>
      <c r="S413" s="74"/>
      <c r="T413" s="74"/>
      <c r="U413" s="74"/>
      <c r="V413" s="74"/>
      <c r="W413" s="74"/>
      <c r="X413" s="74"/>
      <c r="Y413" s="75"/>
      <c r="Z413" s="82"/>
    </row>
    <row r="414" spans="1:26" s="77" customFormat="1" x14ac:dyDescent="0.35">
      <c r="A414" s="78"/>
      <c r="B414" s="79"/>
      <c r="C414" s="79"/>
      <c r="D414" s="80"/>
      <c r="E414" s="81"/>
      <c r="F414" s="73"/>
      <c r="G414" s="74"/>
      <c r="H414" s="75"/>
      <c r="I414" s="73"/>
      <c r="J414" s="74"/>
      <c r="K414" s="74"/>
      <c r="L414" s="74"/>
      <c r="M414" s="74"/>
      <c r="N414" s="74"/>
      <c r="O414" s="74"/>
      <c r="P414" s="74"/>
      <c r="Q414" s="74"/>
      <c r="R414" s="74"/>
      <c r="S414" s="74"/>
      <c r="T414" s="74"/>
      <c r="U414" s="74"/>
      <c r="V414" s="74"/>
      <c r="W414" s="74"/>
      <c r="X414" s="74"/>
      <c r="Y414" s="75"/>
      <c r="Z414" s="82"/>
    </row>
    <row r="415" spans="1:26" s="77" customFormat="1" x14ac:dyDescent="0.35">
      <c r="A415" s="78"/>
      <c r="B415" s="79"/>
      <c r="C415" s="79"/>
      <c r="D415" s="80"/>
      <c r="E415" s="81"/>
      <c r="F415" s="73"/>
      <c r="G415" s="74"/>
      <c r="H415" s="75"/>
      <c r="I415" s="73"/>
      <c r="J415" s="74"/>
      <c r="K415" s="74"/>
      <c r="L415" s="74"/>
      <c r="M415" s="74"/>
      <c r="N415" s="74"/>
      <c r="O415" s="74"/>
      <c r="P415" s="74"/>
      <c r="Q415" s="74"/>
      <c r="R415" s="74"/>
      <c r="S415" s="74"/>
      <c r="T415" s="74"/>
      <c r="U415" s="74"/>
      <c r="V415" s="74"/>
      <c r="W415" s="74"/>
      <c r="X415" s="74"/>
      <c r="Y415" s="75"/>
      <c r="Z415" s="82"/>
    </row>
    <row r="416" spans="1:26" s="77" customFormat="1" x14ac:dyDescent="0.35">
      <c r="A416" s="78"/>
      <c r="B416" s="79"/>
      <c r="C416" s="79"/>
      <c r="D416" s="80"/>
      <c r="E416" s="81"/>
      <c r="F416" s="73"/>
      <c r="G416" s="74"/>
      <c r="H416" s="75"/>
      <c r="I416" s="73"/>
      <c r="J416" s="74"/>
      <c r="K416" s="74"/>
      <c r="L416" s="74"/>
      <c r="M416" s="74"/>
      <c r="N416" s="74"/>
      <c r="O416" s="74"/>
      <c r="P416" s="74"/>
      <c r="Q416" s="74"/>
      <c r="R416" s="74"/>
      <c r="S416" s="74"/>
      <c r="T416" s="74"/>
      <c r="U416" s="74"/>
      <c r="V416" s="74"/>
      <c r="W416" s="74"/>
      <c r="X416" s="74"/>
      <c r="Y416" s="75"/>
      <c r="Z416" s="82"/>
    </row>
    <row r="417" spans="1:26" s="77" customFormat="1" x14ac:dyDescent="0.35">
      <c r="A417" s="78"/>
      <c r="B417" s="79"/>
      <c r="C417" s="79"/>
      <c r="D417" s="80"/>
      <c r="E417" s="81"/>
      <c r="F417" s="73"/>
      <c r="G417" s="74"/>
      <c r="H417" s="75"/>
      <c r="I417" s="73"/>
      <c r="J417" s="74"/>
      <c r="K417" s="74"/>
      <c r="L417" s="74"/>
      <c r="M417" s="74"/>
      <c r="N417" s="74"/>
      <c r="O417" s="74"/>
      <c r="P417" s="74"/>
      <c r="Q417" s="74"/>
      <c r="R417" s="74"/>
      <c r="S417" s="74"/>
      <c r="T417" s="74"/>
      <c r="U417" s="74"/>
      <c r="V417" s="74"/>
      <c r="W417" s="74"/>
      <c r="X417" s="74"/>
      <c r="Y417" s="75"/>
      <c r="Z417" s="82"/>
    </row>
    <row r="418" spans="1:26" s="77" customFormat="1" x14ac:dyDescent="0.35">
      <c r="A418" s="78"/>
      <c r="B418" s="79"/>
      <c r="C418" s="79"/>
      <c r="D418" s="80"/>
      <c r="E418" s="81"/>
      <c r="F418" s="73"/>
      <c r="G418" s="74"/>
      <c r="H418" s="75"/>
      <c r="I418" s="73"/>
      <c r="J418" s="74"/>
      <c r="K418" s="74"/>
      <c r="L418" s="74"/>
      <c r="M418" s="74"/>
      <c r="N418" s="74"/>
      <c r="O418" s="74"/>
      <c r="P418" s="74"/>
      <c r="Q418" s="74"/>
      <c r="R418" s="74"/>
      <c r="S418" s="74"/>
      <c r="T418" s="74"/>
      <c r="U418" s="74"/>
      <c r="V418" s="74"/>
      <c r="W418" s="74"/>
      <c r="X418" s="74"/>
      <c r="Y418" s="75"/>
      <c r="Z418" s="82"/>
    </row>
    <row r="419" spans="1:26" s="77" customFormat="1" x14ac:dyDescent="0.35">
      <c r="A419" s="78"/>
      <c r="B419" s="79"/>
      <c r="C419" s="79"/>
      <c r="D419" s="80"/>
      <c r="E419" s="81"/>
      <c r="F419" s="73"/>
      <c r="G419" s="74"/>
      <c r="H419" s="75"/>
      <c r="I419" s="73"/>
      <c r="J419" s="74"/>
      <c r="K419" s="74"/>
      <c r="L419" s="74"/>
      <c r="M419" s="74"/>
      <c r="N419" s="74"/>
      <c r="O419" s="74"/>
      <c r="P419" s="74"/>
      <c r="Q419" s="74"/>
      <c r="R419" s="74"/>
      <c r="S419" s="74"/>
      <c r="T419" s="74"/>
      <c r="U419" s="74"/>
      <c r="V419" s="74"/>
      <c r="W419" s="74"/>
      <c r="X419" s="74"/>
      <c r="Y419" s="75"/>
      <c r="Z419" s="82"/>
    </row>
    <row r="420" spans="1:26" s="77" customFormat="1" x14ac:dyDescent="0.35">
      <c r="A420" s="78"/>
      <c r="B420" s="79"/>
      <c r="C420" s="79"/>
      <c r="D420" s="80"/>
      <c r="E420" s="81"/>
      <c r="F420" s="73"/>
      <c r="G420" s="74"/>
      <c r="H420" s="75"/>
      <c r="I420" s="73"/>
      <c r="J420" s="74"/>
      <c r="K420" s="74"/>
      <c r="L420" s="74"/>
      <c r="M420" s="74"/>
      <c r="N420" s="74"/>
      <c r="O420" s="74"/>
      <c r="P420" s="74"/>
      <c r="Q420" s="74"/>
      <c r="R420" s="74"/>
      <c r="S420" s="74"/>
      <c r="T420" s="74"/>
      <c r="U420" s="74"/>
      <c r="V420" s="74"/>
      <c r="W420" s="74"/>
      <c r="X420" s="74"/>
      <c r="Y420" s="75"/>
      <c r="Z420" s="82"/>
    </row>
    <row r="421" spans="1:26" s="77" customFormat="1" x14ac:dyDescent="0.35">
      <c r="A421" s="78"/>
      <c r="B421" s="79"/>
      <c r="C421" s="79"/>
      <c r="D421" s="80"/>
      <c r="E421" s="81"/>
      <c r="F421" s="73"/>
      <c r="G421" s="74"/>
      <c r="H421" s="75"/>
      <c r="I421" s="73"/>
      <c r="J421" s="74"/>
      <c r="K421" s="74"/>
      <c r="L421" s="74"/>
      <c r="M421" s="74"/>
      <c r="N421" s="74"/>
      <c r="O421" s="74"/>
      <c r="P421" s="74"/>
      <c r="Q421" s="74"/>
      <c r="R421" s="74"/>
      <c r="S421" s="74"/>
      <c r="T421" s="74"/>
      <c r="U421" s="74"/>
      <c r="V421" s="74"/>
      <c r="W421" s="74"/>
      <c r="X421" s="74"/>
      <c r="Y421" s="75"/>
      <c r="Z421" s="82"/>
    </row>
    <row r="422" spans="1:26" s="77" customFormat="1" x14ac:dyDescent="0.35">
      <c r="A422" s="78"/>
      <c r="B422" s="79"/>
      <c r="C422" s="79"/>
      <c r="D422" s="80"/>
      <c r="E422" s="81"/>
      <c r="F422" s="73"/>
      <c r="G422" s="74"/>
      <c r="H422" s="75"/>
      <c r="I422" s="73"/>
      <c r="J422" s="74"/>
      <c r="K422" s="74"/>
      <c r="L422" s="74"/>
      <c r="M422" s="74"/>
      <c r="N422" s="74"/>
      <c r="O422" s="74"/>
      <c r="P422" s="74"/>
      <c r="Q422" s="74"/>
      <c r="R422" s="74"/>
      <c r="S422" s="74"/>
      <c r="T422" s="74"/>
      <c r="U422" s="74"/>
      <c r="V422" s="74"/>
      <c r="W422" s="74"/>
      <c r="X422" s="74"/>
      <c r="Y422" s="75"/>
      <c r="Z422" s="82"/>
    </row>
    <row r="423" spans="1:26" s="77" customFormat="1" x14ac:dyDescent="0.35">
      <c r="A423" s="78"/>
      <c r="B423" s="79"/>
      <c r="C423" s="79"/>
      <c r="D423" s="80"/>
      <c r="E423" s="81"/>
      <c r="F423" s="73"/>
      <c r="G423" s="74"/>
      <c r="H423" s="75"/>
      <c r="I423" s="73"/>
      <c r="J423" s="74"/>
      <c r="K423" s="74"/>
      <c r="L423" s="74"/>
      <c r="M423" s="74"/>
      <c r="N423" s="74"/>
      <c r="O423" s="74"/>
      <c r="P423" s="74"/>
      <c r="Q423" s="74"/>
      <c r="R423" s="74"/>
      <c r="S423" s="74"/>
      <c r="T423" s="74"/>
      <c r="U423" s="74"/>
      <c r="V423" s="74"/>
      <c r="W423" s="74"/>
      <c r="X423" s="74"/>
      <c r="Y423" s="75"/>
      <c r="Z423" s="82"/>
    </row>
    <row r="424" spans="1:26" s="77" customFormat="1" x14ac:dyDescent="0.35">
      <c r="A424" s="78"/>
      <c r="B424" s="79"/>
      <c r="C424" s="79"/>
      <c r="D424" s="80"/>
      <c r="E424" s="81"/>
      <c r="F424" s="73"/>
      <c r="G424" s="74"/>
      <c r="H424" s="75"/>
      <c r="I424" s="73"/>
      <c r="J424" s="74"/>
      <c r="K424" s="74"/>
      <c r="L424" s="74"/>
      <c r="M424" s="74"/>
      <c r="N424" s="74"/>
      <c r="O424" s="74"/>
      <c r="P424" s="74"/>
      <c r="Q424" s="74"/>
      <c r="R424" s="74"/>
      <c r="S424" s="74"/>
      <c r="T424" s="74"/>
      <c r="U424" s="74"/>
      <c r="V424" s="74"/>
      <c r="W424" s="74"/>
      <c r="X424" s="74"/>
      <c r="Y424" s="75"/>
      <c r="Z424" s="82"/>
    </row>
    <row r="425" spans="1:26" s="77" customFormat="1" x14ac:dyDescent="0.35">
      <c r="A425" s="78"/>
      <c r="B425" s="79"/>
      <c r="C425" s="79"/>
      <c r="D425" s="80"/>
      <c r="E425" s="81"/>
      <c r="F425" s="73"/>
      <c r="G425" s="74"/>
      <c r="H425" s="75"/>
      <c r="I425" s="73"/>
      <c r="J425" s="74"/>
      <c r="K425" s="74"/>
      <c r="L425" s="74"/>
      <c r="M425" s="74"/>
      <c r="N425" s="74"/>
      <c r="O425" s="74"/>
      <c r="P425" s="74"/>
      <c r="Q425" s="74"/>
      <c r="R425" s="74"/>
      <c r="S425" s="74"/>
      <c r="T425" s="74"/>
      <c r="U425" s="74"/>
      <c r="V425" s="74"/>
      <c r="W425" s="74"/>
      <c r="X425" s="74"/>
      <c r="Y425" s="75"/>
      <c r="Z425" s="82"/>
    </row>
    <row r="426" spans="1:26" s="77" customFormat="1" x14ac:dyDescent="0.35">
      <c r="A426" s="78"/>
      <c r="B426" s="79"/>
      <c r="C426" s="79"/>
      <c r="D426" s="80"/>
      <c r="E426" s="81"/>
      <c r="F426" s="73"/>
      <c r="G426" s="74"/>
      <c r="H426" s="75"/>
      <c r="I426" s="73"/>
      <c r="J426" s="74"/>
      <c r="K426" s="74"/>
      <c r="L426" s="74"/>
      <c r="M426" s="74"/>
      <c r="N426" s="74"/>
      <c r="O426" s="74"/>
      <c r="P426" s="74"/>
      <c r="Q426" s="74"/>
      <c r="R426" s="74"/>
      <c r="S426" s="74"/>
      <c r="T426" s="74"/>
      <c r="U426" s="74"/>
      <c r="V426" s="74"/>
      <c r="W426" s="74"/>
      <c r="X426" s="74"/>
      <c r="Y426" s="75"/>
      <c r="Z426" s="82"/>
    </row>
    <row r="427" spans="1:26" s="77" customFormat="1" x14ac:dyDescent="0.35">
      <c r="A427" s="78"/>
      <c r="B427" s="79"/>
      <c r="C427" s="79"/>
      <c r="D427" s="80"/>
      <c r="E427" s="81"/>
      <c r="F427" s="73"/>
      <c r="G427" s="74"/>
      <c r="H427" s="75"/>
      <c r="I427" s="73"/>
      <c r="J427" s="74"/>
      <c r="K427" s="74"/>
      <c r="L427" s="74"/>
      <c r="M427" s="74"/>
      <c r="N427" s="74"/>
      <c r="O427" s="74"/>
      <c r="P427" s="74"/>
      <c r="Q427" s="74"/>
      <c r="R427" s="74"/>
      <c r="S427" s="74"/>
      <c r="T427" s="74"/>
      <c r="U427" s="74"/>
      <c r="V427" s="74"/>
      <c r="W427" s="74"/>
      <c r="X427" s="74"/>
      <c r="Y427" s="75"/>
      <c r="Z427" s="82"/>
    </row>
    <row r="428" spans="1:26" s="77" customFormat="1" x14ac:dyDescent="0.35">
      <c r="A428" s="78"/>
      <c r="B428" s="79"/>
      <c r="C428" s="79"/>
      <c r="D428" s="80"/>
      <c r="E428" s="81"/>
      <c r="F428" s="73"/>
      <c r="G428" s="74"/>
      <c r="H428" s="75"/>
      <c r="I428" s="73"/>
      <c r="J428" s="74"/>
      <c r="K428" s="74"/>
      <c r="L428" s="74"/>
      <c r="M428" s="74"/>
      <c r="N428" s="74"/>
      <c r="O428" s="74"/>
      <c r="P428" s="74"/>
      <c r="Q428" s="74"/>
      <c r="R428" s="74"/>
      <c r="S428" s="74"/>
      <c r="T428" s="74"/>
      <c r="U428" s="74"/>
      <c r="V428" s="74"/>
      <c r="W428" s="74"/>
      <c r="X428" s="74"/>
      <c r="Y428" s="75"/>
      <c r="Z428" s="82"/>
    </row>
    <row r="429" spans="1:26" s="77" customFormat="1" x14ac:dyDescent="0.35">
      <c r="A429" s="78"/>
      <c r="B429" s="79"/>
      <c r="C429" s="79"/>
      <c r="D429" s="80"/>
      <c r="E429" s="81"/>
      <c r="F429" s="73"/>
      <c r="G429" s="74"/>
      <c r="H429" s="75"/>
      <c r="I429" s="73"/>
      <c r="J429" s="74"/>
      <c r="K429" s="74"/>
      <c r="L429" s="74"/>
      <c r="M429" s="74"/>
      <c r="N429" s="74"/>
      <c r="O429" s="74"/>
      <c r="P429" s="74"/>
      <c r="Q429" s="74"/>
      <c r="R429" s="74"/>
      <c r="S429" s="74"/>
      <c r="T429" s="74"/>
      <c r="U429" s="74"/>
      <c r="V429" s="74"/>
      <c r="W429" s="74"/>
      <c r="X429" s="74"/>
      <c r="Y429" s="75"/>
      <c r="Z429" s="82"/>
    </row>
    <row r="430" spans="1:26" s="77" customFormat="1" x14ac:dyDescent="0.35">
      <c r="A430" s="78"/>
      <c r="B430" s="79"/>
      <c r="C430" s="79"/>
      <c r="D430" s="80"/>
      <c r="E430" s="81"/>
      <c r="F430" s="73"/>
      <c r="G430" s="74"/>
      <c r="H430" s="75"/>
      <c r="I430" s="73"/>
      <c r="J430" s="74"/>
      <c r="K430" s="74"/>
      <c r="L430" s="74"/>
      <c r="M430" s="74"/>
      <c r="N430" s="74"/>
      <c r="O430" s="74"/>
      <c r="P430" s="74"/>
      <c r="Q430" s="74"/>
      <c r="R430" s="74"/>
      <c r="S430" s="74"/>
      <c r="T430" s="74"/>
      <c r="U430" s="74"/>
      <c r="V430" s="74"/>
      <c r="W430" s="74"/>
      <c r="X430" s="74"/>
      <c r="Y430" s="75"/>
      <c r="Z430" s="82"/>
    </row>
    <row r="431" spans="1:26" s="77" customFormat="1" x14ac:dyDescent="0.35">
      <c r="A431" s="78"/>
      <c r="B431" s="79"/>
      <c r="C431" s="79"/>
      <c r="D431" s="80"/>
      <c r="E431" s="81"/>
      <c r="F431" s="73"/>
      <c r="G431" s="74"/>
      <c r="H431" s="75"/>
      <c r="I431" s="73"/>
      <c r="J431" s="74"/>
      <c r="K431" s="74"/>
      <c r="L431" s="74"/>
      <c r="M431" s="74"/>
      <c r="N431" s="74"/>
      <c r="O431" s="74"/>
      <c r="P431" s="74"/>
      <c r="Q431" s="74"/>
      <c r="R431" s="74"/>
      <c r="S431" s="74"/>
      <c r="T431" s="74"/>
      <c r="U431" s="74"/>
      <c r="V431" s="74"/>
      <c r="W431" s="74"/>
      <c r="X431" s="74"/>
      <c r="Y431" s="75"/>
      <c r="Z431" s="82"/>
    </row>
    <row r="432" spans="1:26" s="77" customFormat="1" x14ac:dyDescent="0.35">
      <c r="A432" s="78"/>
      <c r="B432" s="79"/>
      <c r="C432" s="79"/>
      <c r="D432" s="80"/>
      <c r="E432" s="81"/>
      <c r="F432" s="73"/>
      <c r="G432" s="74"/>
      <c r="H432" s="75"/>
      <c r="I432" s="73"/>
      <c r="J432" s="74"/>
      <c r="K432" s="74"/>
      <c r="L432" s="74"/>
      <c r="M432" s="74"/>
      <c r="N432" s="74"/>
      <c r="O432" s="74"/>
      <c r="P432" s="74"/>
      <c r="Q432" s="74"/>
      <c r="R432" s="74"/>
      <c r="S432" s="74"/>
      <c r="T432" s="74"/>
      <c r="U432" s="74"/>
      <c r="V432" s="74"/>
      <c r="W432" s="74"/>
      <c r="X432" s="74"/>
      <c r="Y432" s="75"/>
      <c r="Z432" s="82"/>
    </row>
    <row r="433" spans="1:26" s="77" customFormat="1" x14ac:dyDescent="0.35">
      <c r="A433" s="78"/>
      <c r="B433" s="79"/>
      <c r="C433" s="79"/>
      <c r="D433" s="80"/>
      <c r="E433" s="81"/>
      <c r="F433" s="73"/>
      <c r="G433" s="74"/>
      <c r="H433" s="75"/>
      <c r="I433" s="73"/>
      <c r="J433" s="74"/>
      <c r="K433" s="74"/>
      <c r="L433" s="74"/>
      <c r="M433" s="74"/>
      <c r="N433" s="74"/>
      <c r="O433" s="74"/>
      <c r="P433" s="74"/>
      <c r="Q433" s="74"/>
      <c r="R433" s="74"/>
      <c r="S433" s="74"/>
      <c r="T433" s="74"/>
      <c r="U433" s="74"/>
      <c r="V433" s="74"/>
      <c r="W433" s="74"/>
      <c r="X433" s="74"/>
      <c r="Y433" s="75"/>
      <c r="Z433" s="82"/>
    </row>
    <row r="434" spans="1:26" s="77" customFormat="1" x14ac:dyDescent="0.35">
      <c r="A434" s="78"/>
      <c r="B434" s="79"/>
      <c r="C434" s="79"/>
      <c r="D434" s="80"/>
      <c r="E434" s="81"/>
      <c r="F434" s="73"/>
      <c r="G434" s="74"/>
      <c r="H434" s="75"/>
      <c r="I434" s="73"/>
      <c r="J434" s="74"/>
      <c r="K434" s="74"/>
      <c r="L434" s="74"/>
      <c r="M434" s="74"/>
      <c r="N434" s="74"/>
      <c r="O434" s="74"/>
      <c r="P434" s="74"/>
      <c r="Q434" s="74"/>
      <c r="R434" s="74"/>
      <c r="S434" s="74"/>
      <c r="T434" s="74"/>
      <c r="U434" s="74"/>
      <c r="V434" s="74"/>
      <c r="W434" s="74"/>
      <c r="X434" s="74"/>
      <c r="Y434" s="75"/>
      <c r="Z434" s="82"/>
    </row>
    <row r="435" spans="1:26" s="77" customFormat="1" x14ac:dyDescent="0.35">
      <c r="A435" s="78"/>
      <c r="B435" s="79"/>
      <c r="C435" s="79"/>
      <c r="D435" s="80"/>
      <c r="E435" s="81"/>
      <c r="F435" s="73"/>
      <c r="G435" s="74"/>
      <c r="H435" s="75"/>
      <c r="I435" s="73"/>
      <c r="J435" s="74"/>
      <c r="K435" s="74"/>
      <c r="L435" s="74"/>
      <c r="M435" s="74"/>
      <c r="N435" s="74"/>
      <c r="O435" s="74"/>
      <c r="P435" s="74"/>
      <c r="Q435" s="74"/>
      <c r="R435" s="74"/>
      <c r="S435" s="74"/>
      <c r="T435" s="74"/>
      <c r="U435" s="74"/>
      <c r="V435" s="74"/>
      <c r="W435" s="74"/>
      <c r="X435" s="74"/>
      <c r="Y435" s="75"/>
      <c r="Z435" s="82"/>
    </row>
    <row r="436" spans="1:26" s="77" customFormat="1" x14ac:dyDescent="0.35">
      <c r="A436" s="78"/>
      <c r="B436" s="79"/>
      <c r="C436" s="79"/>
      <c r="D436" s="80"/>
      <c r="E436" s="81"/>
      <c r="F436" s="73"/>
      <c r="G436" s="74"/>
      <c r="H436" s="75"/>
      <c r="I436" s="73"/>
      <c r="J436" s="74"/>
      <c r="K436" s="74"/>
      <c r="L436" s="74"/>
      <c r="M436" s="74"/>
      <c r="N436" s="74"/>
      <c r="O436" s="74"/>
      <c r="P436" s="74"/>
      <c r="Q436" s="74"/>
      <c r="R436" s="74"/>
      <c r="S436" s="74"/>
      <c r="T436" s="74"/>
      <c r="U436" s="74"/>
      <c r="V436" s="74"/>
      <c r="W436" s="74"/>
      <c r="X436" s="74"/>
      <c r="Y436" s="75"/>
      <c r="Z436" s="82"/>
    </row>
    <row r="437" spans="1:26" s="77" customFormat="1" x14ac:dyDescent="0.35">
      <c r="A437" s="78"/>
      <c r="B437" s="79"/>
      <c r="C437" s="79"/>
      <c r="D437" s="80"/>
      <c r="E437" s="81"/>
      <c r="F437" s="73"/>
      <c r="G437" s="74"/>
      <c r="H437" s="75"/>
      <c r="I437" s="73"/>
      <c r="J437" s="74"/>
      <c r="K437" s="74"/>
      <c r="L437" s="74"/>
      <c r="M437" s="74"/>
      <c r="N437" s="74"/>
      <c r="O437" s="74"/>
      <c r="P437" s="74"/>
      <c r="Q437" s="74"/>
      <c r="R437" s="74"/>
      <c r="S437" s="74"/>
      <c r="T437" s="74"/>
      <c r="U437" s="74"/>
      <c r="V437" s="74"/>
      <c r="W437" s="74"/>
      <c r="X437" s="74"/>
      <c r="Y437" s="75"/>
      <c r="Z437" s="82"/>
    </row>
    <row r="438" spans="1:26" s="77" customFormat="1" x14ac:dyDescent="0.35">
      <c r="A438" s="78"/>
      <c r="B438" s="79"/>
      <c r="C438" s="79"/>
      <c r="D438" s="80"/>
      <c r="E438" s="81"/>
      <c r="F438" s="73"/>
      <c r="G438" s="74"/>
      <c r="H438" s="75"/>
      <c r="I438" s="73"/>
      <c r="J438" s="74"/>
      <c r="K438" s="74"/>
      <c r="L438" s="74"/>
      <c r="M438" s="74"/>
      <c r="N438" s="74"/>
      <c r="O438" s="74"/>
      <c r="P438" s="74"/>
      <c r="Q438" s="74"/>
      <c r="R438" s="74"/>
      <c r="S438" s="74"/>
      <c r="T438" s="74"/>
      <c r="U438" s="74"/>
      <c r="V438" s="74"/>
      <c r="W438" s="74"/>
      <c r="X438" s="74"/>
      <c r="Y438" s="75"/>
      <c r="Z438" s="82"/>
    </row>
    <row r="439" spans="1:26" s="77" customFormat="1" x14ac:dyDescent="0.35">
      <c r="A439" s="78"/>
      <c r="B439" s="79"/>
      <c r="C439" s="79"/>
      <c r="D439" s="80"/>
      <c r="E439" s="81"/>
      <c r="F439" s="73"/>
      <c r="G439" s="74"/>
      <c r="H439" s="75"/>
      <c r="I439" s="73"/>
      <c r="J439" s="74"/>
      <c r="K439" s="74"/>
      <c r="L439" s="74"/>
      <c r="M439" s="74"/>
      <c r="N439" s="74"/>
      <c r="O439" s="74"/>
      <c r="P439" s="74"/>
      <c r="Q439" s="74"/>
      <c r="R439" s="74"/>
      <c r="S439" s="74"/>
      <c r="T439" s="74"/>
      <c r="U439" s="74"/>
      <c r="V439" s="74"/>
      <c r="W439" s="74"/>
      <c r="X439" s="74"/>
      <c r="Y439" s="75"/>
      <c r="Z439" s="82"/>
    </row>
    <row r="440" spans="1:26" s="77" customFormat="1" x14ac:dyDescent="0.35">
      <c r="A440" s="78"/>
      <c r="B440" s="79"/>
      <c r="C440" s="79"/>
      <c r="D440" s="80"/>
      <c r="E440" s="81"/>
      <c r="F440" s="73"/>
      <c r="G440" s="74"/>
      <c r="H440" s="75"/>
      <c r="I440" s="73"/>
      <c r="J440" s="74"/>
      <c r="K440" s="74"/>
      <c r="L440" s="74"/>
      <c r="M440" s="74"/>
      <c r="N440" s="74"/>
      <c r="O440" s="74"/>
      <c r="P440" s="74"/>
      <c r="Q440" s="74"/>
      <c r="R440" s="74"/>
      <c r="S440" s="74"/>
      <c r="T440" s="74"/>
      <c r="U440" s="74"/>
      <c r="V440" s="74"/>
      <c r="W440" s="74"/>
      <c r="X440" s="74"/>
      <c r="Y440" s="75"/>
      <c r="Z440" s="82"/>
    </row>
    <row r="441" spans="1:26" s="77" customFormat="1" x14ac:dyDescent="0.35">
      <c r="A441" s="78"/>
      <c r="B441" s="79"/>
      <c r="C441" s="79"/>
      <c r="D441" s="80"/>
      <c r="E441" s="81"/>
      <c r="F441" s="73"/>
      <c r="G441" s="74"/>
      <c r="H441" s="75"/>
      <c r="I441" s="73"/>
      <c r="J441" s="74"/>
      <c r="K441" s="74"/>
      <c r="L441" s="74"/>
      <c r="M441" s="74"/>
      <c r="N441" s="74"/>
      <c r="O441" s="74"/>
      <c r="P441" s="74"/>
      <c r="Q441" s="74"/>
      <c r="R441" s="74"/>
      <c r="S441" s="74"/>
      <c r="T441" s="74"/>
      <c r="U441" s="74"/>
      <c r="V441" s="74"/>
      <c r="W441" s="74"/>
      <c r="X441" s="74"/>
      <c r="Y441" s="75"/>
      <c r="Z441" s="82"/>
    </row>
    <row r="442" spans="1:26" s="77" customFormat="1" x14ac:dyDescent="0.35">
      <c r="A442" s="78"/>
      <c r="B442" s="79"/>
      <c r="C442" s="79"/>
      <c r="D442" s="80"/>
      <c r="E442" s="81"/>
      <c r="F442" s="73"/>
      <c r="G442" s="74"/>
      <c r="H442" s="75"/>
      <c r="I442" s="73"/>
      <c r="J442" s="74"/>
      <c r="K442" s="74"/>
      <c r="L442" s="74"/>
      <c r="M442" s="74"/>
      <c r="N442" s="74"/>
      <c r="O442" s="74"/>
      <c r="P442" s="74"/>
      <c r="Q442" s="74"/>
      <c r="R442" s="74"/>
      <c r="S442" s="74"/>
      <c r="T442" s="74"/>
      <c r="U442" s="74"/>
      <c r="V442" s="74"/>
      <c r="W442" s="74"/>
      <c r="X442" s="74"/>
      <c r="Y442" s="75"/>
      <c r="Z442" s="82"/>
    </row>
    <row r="443" spans="1:26" s="77" customFormat="1" x14ac:dyDescent="0.35">
      <c r="A443" s="78"/>
      <c r="B443" s="79"/>
      <c r="C443" s="79"/>
      <c r="D443" s="80"/>
      <c r="E443" s="81"/>
      <c r="F443" s="73"/>
      <c r="G443" s="74"/>
      <c r="H443" s="75"/>
      <c r="I443" s="73"/>
      <c r="J443" s="74"/>
      <c r="K443" s="74"/>
      <c r="L443" s="74"/>
      <c r="M443" s="74"/>
      <c r="N443" s="74"/>
      <c r="O443" s="74"/>
      <c r="P443" s="74"/>
      <c r="Q443" s="74"/>
      <c r="R443" s="74"/>
      <c r="S443" s="74"/>
      <c r="T443" s="74"/>
      <c r="U443" s="74"/>
      <c r="V443" s="74"/>
      <c r="W443" s="74"/>
      <c r="X443" s="74"/>
      <c r="Y443" s="75"/>
      <c r="Z443" s="82"/>
    </row>
    <row r="444" spans="1:26" s="77" customFormat="1" x14ac:dyDescent="0.35">
      <c r="A444" s="78"/>
      <c r="B444" s="79"/>
      <c r="C444" s="79"/>
      <c r="D444" s="80"/>
      <c r="E444" s="81"/>
      <c r="F444" s="73"/>
      <c r="G444" s="74"/>
      <c r="H444" s="75"/>
      <c r="I444" s="73"/>
      <c r="J444" s="74"/>
      <c r="K444" s="74"/>
      <c r="L444" s="74"/>
      <c r="M444" s="74"/>
      <c r="N444" s="74"/>
      <c r="O444" s="74"/>
      <c r="P444" s="74"/>
      <c r="Q444" s="74"/>
      <c r="R444" s="74"/>
      <c r="S444" s="74"/>
      <c r="T444" s="74"/>
      <c r="U444" s="74"/>
      <c r="V444" s="74"/>
      <c r="W444" s="74"/>
      <c r="X444" s="74"/>
      <c r="Y444" s="75"/>
      <c r="Z444" s="82"/>
    </row>
    <row r="445" spans="1:26" s="77" customFormat="1" x14ac:dyDescent="0.35">
      <c r="A445" s="78"/>
      <c r="B445" s="79"/>
      <c r="C445" s="79"/>
      <c r="D445" s="80"/>
      <c r="E445" s="81"/>
      <c r="F445" s="73"/>
      <c r="G445" s="74"/>
      <c r="H445" s="75"/>
      <c r="I445" s="73"/>
      <c r="J445" s="74"/>
      <c r="K445" s="74"/>
      <c r="L445" s="74"/>
      <c r="M445" s="74"/>
      <c r="N445" s="74"/>
      <c r="O445" s="74"/>
      <c r="P445" s="74"/>
      <c r="Q445" s="74"/>
      <c r="R445" s="74"/>
      <c r="S445" s="74"/>
      <c r="T445" s="74"/>
      <c r="U445" s="74"/>
      <c r="V445" s="74"/>
      <c r="W445" s="74"/>
      <c r="X445" s="74"/>
      <c r="Y445" s="75"/>
      <c r="Z445" s="82"/>
    </row>
    <row r="446" spans="1:26" s="77" customFormat="1" x14ac:dyDescent="0.35">
      <c r="A446" s="78"/>
      <c r="B446" s="79"/>
      <c r="C446" s="79"/>
      <c r="D446" s="80"/>
      <c r="E446" s="81"/>
      <c r="F446" s="73"/>
      <c r="G446" s="74"/>
      <c r="H446" s="75"/>
      <c r="I446" s="73"/>
      <c r="J446" s="74"/>
      <c r="K446" s="74"/>
      <c r="L446" s="74"/>
      <c r="M446" s="74"/>
      <c r="N446" s="74"/>
      <c r="O446" s="74"/>
      <c r="P446" s="74"/>
      <c r="Q446" s="74"/>
      <c r="R446" s="74"/>
      <c r="S446" s="74"/>
      <c r="T446" s="74"/>
      <c r="U446" s="74"/>
      <c r="V446" s="74"/>
      <c r="W446" s="74"/>
      <c r="X446" s="74"/>
      <c r="Y446" s="75"/>
      <c r="Z446" s="82"/>
    </row>
    <row r="447" spans="1:26" s="77" customFormat="1" x14ac:dyDescent="0.35">
      <c r="A447" s="78"/>
      <c r="B447" s="79"/>
      <c r="C447" s="79"/>
      <c r="D447" s="80"/>
      <c r="E447" s="81"/>
      <c r="F447" s="73"/>
      <c r="G447" s="74"/>
      <c r="H447" s="75"/>
      <c r="I447" s="73"/>
      <c r="J447" s="74"/>
      <c r="K447" s="74"/>
      <c r="L447" s="74"/>
      <c r="M447" s="74"/>
      <c r="N447" s="74"/>
      <c r="O447" s="74"/>
      <c r="P447" s="74"/>
      <c r="Q447" s="74"/>
      <c r="R447" s="74"/>
      <c r="S447" s="74"/>
      <c r="T447" s="74"/>
      <c r="U447" s="74"/>
      <c r="V447" s="74"/>
      <c r="W447" s="74"/>
      <c r="X447" s="74"/>
      <c r="Y447" s="75"/>
      <c r="Z447" s="82"/>
    </row>
    <row r="448" spans="1:26" s="77" customFormat="1" x14ac:dyDescent="0.35">
      <c r="A448" s="78"/>
      <c r="B448" s="79"/>
      <c r="C448" s="79"/>
      <c r="D448" s="80"/>
      <c r="E448" s="81"/>
      <c r="F448" s="73"/>
      <c r="G448" s="74"/>
      <c r="H448" s="75"/>
      <c r="I448" s="73"/>
      <c r="J448" s="74"/>
      <c r="K448" s="74"/>
      <c r="L448" s="74"/>
      <c r="M448" s="74"/>
      <c r="N448" s="74"/>
      <c r="O448" s="74"/>
      <c r="P448" s="74"/>
      <c r="Q448" s="74"/>
      <c r="R448" s="74"/>
      <c r="S448" s="74"/>
      <c r="T448" s="74"/>
      <c r="U448" s="74"/>
      <c r="V448" s="74"/>
      <c r="W448" s="74"/>
      <c r="X448" s="74"/>
      <c r="Y448" s="75"/>
      <c r="Z448" s="82"/>
    </row>
    <row r="449" spans="1:26" s="77" customFormat="1" x14ac:dyDescent="0.35">
      <c r="A449" s="78"/>
      <c r="B449" s="79"/>
      <c r="C449" s="79"/>
      <c r="D449" s="80"/>
      <c r="E449" s="81"/>
      <c r="F449" s="73"/>
      <c r="G449" s="74"/>
      <c r="H449" s="75"/>
      <c r="I449" s="73"/>
      <c r="J449" s="74"/>
      <c r="K449" s="74"/>
      <c r="L449" s="74"/>
      <c r="M449" s="74"/>
      <c r="N449" s="74"/>
      <c r="O449" s="74"/>
      <c r="P449" s="74"/>
      <c r="Q449" s="74"/>
      <c r="R449" s="74"/>
      <c r="S449" s="74"/>
      <c r="T449" s="74"/>
      <c r="U449" s="74"/>
      <c r="V449" s="74"/>
      <c r="W449" s="74"/>
      <c r="X449" s="74"/>
      <c r="Y449" s="75"/>
      <c r="Z449" s="82"/>
    </row>
    <row r="450" spans="1:26" s="77" customFormat="1" x14ac:dyDescent="0.35">
      <c r="A450" s="78"/>
      <c r="B450" s="79"/>
      <c r="C450" s="79"/>
      <c r="D450" s="80"/>
      <c r="E450" s="81"/>
      <c r="F450" s="73"/>
      <c r="G450" s="74"/>
      <c r="H450" s="75"/>
      <c r="I450" s="73"/>
      <c r="J450" s="74"/>
      <c r="K450" s="74"/>
      <c r="L450" s="74"/>
      <c r="M450" s="74"/>
      <c r="N450" s="74"/>
      <c r="O450" s="74"/>
      <c r="P450" s="74"/>
      <c r="Q450" s="74"/>
      <c r="R450" s="74"/>
      <c r="S450" s="74"/>
      <c r="T450" s="74"/>
      <c r="U450" s="74"/>
      <c r="V450" s="74"/>
      <c r="W450" s="74"/>
      <c r="X450" s="74"/>
      <c r="Y450" s="75"/>
      <c r="Z450" s="82"/>
    </row>
    <row r="451" spans="1:26" s="77" customFormat="1" x14ac:dyDescent="0.35">
      <c r="A451" s="78"/>
      <c r="B451" s="79"/>
      <c r="C451" s="79"/>
      <c r="D451" s="80"/>
      <c r="E451" s="81"/>
      <c r="F451" s="73"/>
      <c r="G451" s="74"/>
      <c r="H451" s="75"/>
      <c r="I451" s="73"/>
      <c r="J451" s="74"/>
      <c r="K451" s="74"/>
      <c r="L451" s="74"/>
      <c r="M451" s="74"/>
      <c r="N451" s="74"/>
      <c r="O451" s="74"/>
      <c r="P451" s="74"/>
      <c r="Q451" s="74"/>
      <c r="R451" s="74"/>
      <c r="S451" s="74"/>
      <c r="T451" s="74"/>
      <c r="U451" s="74"/>
      <c r="V451" s="74"/>
      <c r="W451" s="74"/>
      <c r="X451" s="74"/>
      <c r="Y451" s="75"/>
      <c r="Z451" s="82"/>
    </row>
    <row r="452" spans="1:26" s="77" customFormat="1" x14ac:dyDescent="0.35">
      <c r="A452" s="78"/>
      <c r="B452" s="79"/>
      <c r="C452" s="79"/>
      <c r="D452" s="80"/>
      <c r="E452" s="81"/>
      <c r="F452" s="73"/>
      <c r="G452" s="74"/>
      <c r="H452" s="75"/>
      <c r="I452" s="73"/>
      <c r="J452" s="74"/>
      <c r="K452" s="74"/>
      <c r="L452" s="74"/>
      <c r="M452" s="74"/>
      <c r="N452" s="74"/>
      <c r="O452" s="74"/>
      <c r="P452" s="74"/>
      <c r="Q452" s="74"/>
      <c r="R452" s="74"/>
      <c r="S452" s="74"/>
      <c r="T452" s="74"/>
      <c r="U452" s="74"/>
      <c r="V452" s="74"/>
      <c r="W452" s="74"/>
      <c r="X452" s="74"/>
      <c r="Y452" s="75"/>
      <c r="Z452" s="82"/>
    </row>
    <row r="453" spans="1:26" s="77" customFormat="1" x14ac:dyDescent="0.35">
      <c r="A453" s="78"/>
      <c r="B453" s="79"/>
      <c r="C453" s="79"/>
      <c r="D453" s="80"/>
      <c r="E453" s="81"/>
      <c r="F453" s="73"/>
      <c r="G453" s="74"/>
      <c r="H453" s="75"/>
      <c r="I453" s="73"/>
      <c r="J453" s="74"/>
      <c r="K453" s="74"/>
      <c r="L453" s="74"/>
      <c r="M453" s="74"/>
      <c r="N453" s="74"/>
      <c r="O453" s="74"/>
      <c r="P453" s="74"/>
      <c r="Q453" s="74"/>
      <c r="R453" s="74"/>
      <c r="S453" s="74"/>
      <c r="T453" s="74"/>
      <c r="U453" s="74"/>
      <c r="V453" s="74"/>
      <c r="W453" s="74"/>
      <c r="X453" s="74"/>
      <c r="Y453" s="75"/>
      <c r="Z453" s="82"/>
    </row>
    <row r="454" spans="1:26" s="77" customFormat="1" x14ac:dyDescent="0.35">
      <c r="A454" s="78"/>
      <c r="B454" s="79"/>
      <c r="C454" s="79"/>
      <c r="D454" s="80"/>
      <c r="E454" s="81"/>
      <c r="F454" s="73"/>
      <c r="G454" s="74"/>
      <c r="H454" s="75"/>
      <c r="I454" s="73"/>
      <c r="J454" s="74"/>
      <c r="K454" s="74"/>
      <c r="L454" s="74"/>
      <c r="M454" s="74"/>
      <c r="N454" s="74"/>
      <c r="O454" s="74"/>
      <c r="P454" s="74"/>
      <c r="Q454" s="74"/>
      <c r="R454" s="74"/>
      <c r="S454" s="74"/>
      <c r="T454" s="74"/>
      <c r="U454" s="74"/>
      <c r="V454" s="74"/>
      <c r="W454" s="74"/>
      <c r="X454" s="74"/>
      <c r="Y454" s="75"/>
      <c r="Z454" s="82"/>
    </row>
    <row r="455" spans="1:26" s="77" customFormat="1" x14ac:dyDescent="0.35">
      <c r="A455" s="78"/>
      <c r="B455" s="79"/>
      <c r="C455" s="79"/>
      <c r="D455" s="80"/>
      <c r="E455" s="81"/>
      <c r="F455" s="73"/>
      <c r="G455" s="74"/>
      <c r="H455" s="75"/>
      <c r="I455" s="73"/>
      <c r="J455" s="74"/>
      <c r="K455" s="74"/>
      <c r="L455" s="74"/>
      <c r="M455" s="74"/>
      <c r="N455" s="74"/>
      <c r="O455" s="74"/>
      <c r="P455" s="74"/>
      <c r="Q455" s="74"/>
      <c r="R455" s="74"/>
      <c r="S455" s="74"/>
      <c r="T455" s="74"/>
      <c r="U455" s="74"/>
      <c r="V455" s="74"/>
      <c r="W455" s="74"/>
      <c r="X455" s="74"/>
      <c r="Y455" s="75"/>
      <c r="Z455" s="82"/>
    </row>
    <row r="456" spans="1:26" s="77" customFormat="1" x14ac:dyDescent="0.35">
      <c r="A456" s="78"/>
      <c r="B456" s="79"/>
      <c r="C456" s="79"/>
      <c r="D456" s="80"/>
      <c r="E456" s="81"/>
      <c r="F456" s="73"/>
      <c r="G456" s="74"/>
      <c r="H456" s="75"/>
      <c r="I456" s="73"/>
      <c r="J456" s="74"/>
      <c r="K456" s="74"/>
      <c r="L456" s="74"/>
      <c r="M456" s="74"/>
      <c r="N456" s="74"/>
      <c r="O456" s="74"/>
      <c r="P456" s="74"/>
      <c r="Q456" s="74"/>
      <c r="R456" s="74"/>
      <c r="S456" s="74"/>
      <c r="T456" s="74"/>
      <c r="U456" s="74"/>
      <c r="V456" s="74"/>
      <c r="W456" s="74"/>
      <c r="X456" s="74"/>
      <c r="Y456" s="75"/>
      <c r="Z456" s="82"/>
    </row>
    <row r="457" spans="1:26" s="77" customFormat="1" x14ac:dyDescent="0.35">
      <c r="A457" s="78"/>
      <c r="B457" s="79"/>
      <c r="C457" s="79"/>
      <c r="D457" s="80"/>
      <c r="E457" s="81"/>
      <c r="F457" s="73"/>
      <c r="G457" s="74"/>
      <c r="H457" s="75"/>
      <c r="I457" s="73"/>
      <c r="J457" s="74"/>
      <c r="K457" s="74"/>
      <c r="L457" s="74"/>
      <c r="M457" s="74"/>
      <c r="N457" s="74"/>
      <c r="O457" s="74"/>
      <c r="P457" s="74"/>
      <c r="Q457" s="74"/>
      <c r="R457" s="74"/>
      <c r="S457" s="74"/>
      <c r="T457" s="74"/>
      <c r="U457" s="74"/>
      <c r="V457" s="74"/>
      <c r="W457" s="74"/>
      <c r="X457" s="74"/>
      <c r="Y457" s="75"/>
      <c r="Z457" s="82"/>
    </row>
    <row r="458" spans="1:26" s="77" customFormat="1" x14ac:dyDescent="0.35">
      <c r="A458" s="78"/>
      <c r="B458" s="79"/>
      <c r="C458" s="79"/>
      <c r="D458" s="80"/>
      <c r="E458" s="81"/>
      <c r="F458" s="73"/>
      <c r="G458" s="74"/>
      <c r="H458" s="75"/>
      <c r="I458" s="73"/>
      <c r="J458" s="74"/>
      <c r="K458" s="74"/>
      <c r="L458" s="74"/>
      <c r="M458" s="74"/>
      <c r="N458" s="74"/>
      <c r="O458" s="74"/>
      <c r="P458" s="74"/>
      <c r="Q458" s="74"/>
      <c r="R458" s="74"/>
      <c r="S458" s="74"/>
      <c r="T458" s="74"/>
      <c r="U458" s="74"/>
      <c r="V458" s="74"/>
      <c r="W458" s="74"/>
      <c r="X458" s="74"/>
      <c r="Y458" s="75"/>
      <c r="Z458" s="82"/>
    </row>
    <row r="459" spans="1:26" s="77" customFormat="1" x14ac:dyDescent="0.35">
      <c r="A459" s="78"/>
      <c r="B459" s="79"/>
      <c r="C459" s="79"/>
      <c r="D459" s="80"/>
      <c r="E459" s="81"/>
      <c r="F459" s="73"/>
      <c r="G459" s="74"/>
      <c r="H459" s="75"/>
      <c r="I459" s="73"/>
      <c r="J459" s="74"/>
      <c r="K459" s="74"/>
      <c r="L459" s="74"/>
      <c r="M459" s="74"/>
      <c r="N459" s="74"/>
      <c r="O459" s="74"/>
      <c r="P459" s="74"/>
      <c r="Q459" s="74"/>
      <c r="R459" s="74"/>
      <c r="S459" s="74"/>
      <c r="T459" s="74"/>
      <c r="U459" s="74"/>
      <c r="V459" s="74"/>
      <c r="W459" s="74"/>
      <c r="X459" s="74"/>
      <c r="Y459" s="75"/>
      <c r="Z459" s="82"/>
    </row>
    <row r="460" spans="1:26" s="77" customFormat="1" x14ac:dyDescent="0.35">
      <c r="A460" s="78"/>
      <c r="B460" s="79"/>
      <c r="C460" s="79"/>
      <c r="D460" s="80"/>
      <c r="E460" s="81"/>
      <c r="F460" s="73"/>
      <c r="G460" s="74"/>
      <c r="H460" s="75"/>
      <c r="I460" s="73"/>
      <c r="J460" s="74"/>
      <c r="K460" s="74"/>
      <c r="L460" s="74"/>
      <c r="M460" s="74"/>
      <c r="N460" s="74"/>
      <c r="O460" s="74"/>
      <c r="P460" s="74"/>
      <c r="Q460" s="74"/>
      <c r="R460" s="74"/>
      <c r="S460" s="74"/>
      <c r="T460" s="74"/>
      <c r="U460" s="74"/>
      <c r="V460" s="74"/>
      <c r="W460" s="74"/>
      <c r="X460" s="74"/>
      <c r="Y460" s="75"/>
      <c r="Z460" s="82"/>
    </row>
    <row r="461" spans="1:26" s="77" customFormat="1" x14ac:dyDescent="0.35">
      <c r="A461" s="78"/>
      <c r="B461" s="79"/>
      <c r="C461" s="79"/>
      <c r="D461" s="80"/>
      <c r="E461" s="81"/>
      <c r="F461" s="73"/>
      <c r="G461" s="74"/>
      <c r="H461" s="75"/>
      <c r="I461" s="73"/>
      <c r="J461" s="74"/>
      <c r="K461" s="74"/>
      <c r="L461" s="74"/>
      <c r="M461" s="74"/>
      <c r="N461" s="74"/>
      <c r="O461" s="74"/>
      <c r="P461" s="74"/>
      <c r="Q461" s="74"/>
      <c r="R461" s="74"/>
      <c r="S461" s="74"/>
      <c r="T461" s="74"/>
      <c r="U461" s="74"/>
      <c r="V461" s="74"/>
      <c r="W461" s="74"/>
      <c r="X461" s="74"/>
      <c r="Y461" s="75"/>
      <c r="Z461" s="82"/>
    </row>
    <row r="462" spans="1:26" s="77" customFormat="1" x14ac:dyDescent="0.35">
      <c r="A462" s="78"/>
      <c r="B462" s="79"/>
      <c r="C462" s="79"/>
      <c r="D462" s="80"/>
      <c r="E462" s="81"/>
      <c r="F462" s="73"/>
      <c r="G462" s="74"/>
      <c r="H462" s="75"/>
      <c r="I462" s="73"/>
      <c r="J462" s="74"/>
      <c r="K462" s="74"/>
      <c r="L462" s="74"/>
      <c r="M462" s="74"/>
      <c r="N462" s="74"/>
      <c r="O462" s="74"/>
      <c r="P462" s="74"/>
      <c r="Q462" s="74"/>
      <c r="R462" s="74"/>
      <c r="S462" s="74"/>
      <c r="T462" s="74"/>
      <c r="U462" s="74"/>
      <c r="V462" s="74"/>
      <c r="W462" s="74"/>
      <c r="X462" s="74"/>
      <c r="Y462" s="75"/>
      <c r="Z462" s="82"/>
    </row>
    <row r="463" spans="1:26" s="77" customFormat="1" x14ac:dyDescent="0.35">
      <c r="A463" s="78"/>
      <c r="B463" s="79"/>
      <c r="C463" s="79"/>
      <c r="D463" s="80"/>
      <c r="E463" s="81"/>
      <c r="F463" s="73"/>
      <c r="G463" s="74"/>
      <c r="H463" s="75"/>
      <c r="I463" s="73"/>
      <c r="J463" s="74"/>
      <c r="K463" s="74"/>
      <c r="L463" s="74"/>
      <c r="M463" s="74"/>
      <c r="N463" s="74"/>
      <c r="O463" s="74"/>
      <c r="P463" s="74"/>
      <c r="Q463" s="74"/>
      <c r="R463" s="74"/>
      <c r="S463" s="74"/>
      <c r="T463" s="74"/>
      <c r="U463" s="74"/>
      <c r="V463" s="74"/>
      <c r="W463" s="74"/>
      <c r="X463" s="74"/>
      <c r="Y463" s="75"/>
      <c r="Z463" s="82"/>
    </row>
    <row r="464" spans="1:26" s="77" customFormat="1" x14ac:dyDescent="0.35">
      <c r="A464" s="78"/>
      <c r="B464" s="79"/>
      <c r="C464" s="79"/>
      <c r="D464" s="80"/>
      <c r="E464" s="81"/>
      <c r="F464" s="73"/>
      <c r="G464" s="74"/>
      <c r="H464" s="75"/>
      <c r="I464" s="73"/>
      <c r="J464" s="74"/>
      <c r="K464" s="74"/>
      <c r="L464" s="74"/>
      <c r="M464" s="74"/>
      <c r="N464" s="74"/>
      <c r="O464" s="74"/>
      <c r="P464" s="74"/>
      <c r="Q464" s="74"/>
      <c r="R464" s="74"/>
      <c r="S464" s="74"/>
      <c r="T464" s="74"/>
      <c r="U464" s="74"/>
      <c r="V464" s="74"/>
      <c r="W464" s="74"/>
      <c r="X464" s="74"/>
      <c r="Y464" s="75"/>
      <c r="Z464" s="82"/>
    </row>
    <row r="465" spans="1:26" s="77" customFormat="1" x14ac:dyDescent="0.35">
      <c r="A465" s="78"/>
      <c r="B465" s="79"/>
      <c r="C465" s="79"/>
      <c r="D465" s="80"/>
      <c r="E465" s="81"/>
      <c r="F465" s="73"/>
      <c r="G465" s="74"/>
      <c r="H465" s="75"/>
      <c r="I465" s="73"/>
      <c r="J465" s="74"/>
      <c r="K465" s="74"/>
      <c r="L465" s="74"/>
      <c r="M465" s="74"/>
      <c r="N465" s="74"/>
      <c r="O465" s="74"/>
      <c r="P465" s="74"/>
      <c r="Q465" s="74"/>
      <c r="R465" s="74"/>
      <c r="S465" s="74"/>
      <c r="T465" s="74"/>
      <c r="U465" s="74"/>
      <c r="V465" s="74"/>
      <c r="W465" s="74"/>
      <c r="X465" s="74"/>
      <c r="Y465" s="75"/>
      <c r="Z465" s="82"/>
    </row>
    <row r="466" spans="1:26" s="77" customFormat="1" x14ac:dyDescent="0.35">
      <c r="A466" s="78"/>
      <c r="B466" s="79"/>
      <c r="C466" s="79"/>
      <c r="D466" s="80"/>
      <c r="E466" s="81"/>
      <c r="F466" s="73"/>
      <c r="G466" s="74"/>
      <c r="H466" s="75"/>
      <c r="I466" s="73"/>
      <c r="J466" s="74"/>
      <c r="K466" s="74"/>
      <c r="L466" s="74"/>
      <c r="M466" s="74"/>
      <c r="N466" s="74"/>
      <c r="O466" s="74"/>
      <c r="P466" s="74"/>
      <c r="Q466" s="74"/>
      <c r="R466" s="74"/>
      <c r="S466" s="74"/>
      <c r="T466" s="74"/>
      <c r="U466" s="74"/>
      <c r="V466" s="74"/>
      <c r="W466" s="74"/>
      <c r="X466" s="74"/>
      <c r="Y466" s="75"/>
      <c r="Z466" s="82"/>
    </row>
    <row r="467" spans="1:26" s="77" customFormat="1" x14ac:dyDescent="0.35">
      <c r="A467" s="78"/>
      <c r="B467" s="79"/>
      <c r="C467" s="79"/>
      <c r="D467" s="80"/>
      <c r="E467" s="81"/>
      <c r="F467" s="73"/>
      <c r="G467" s="74"/>
      <c r="H467" s="75"/>
      <c r="I467" s="73"/>
      <c r="J467" s="74"/>
      <c r="K467" s="74"/>
      <c r="L467" s="74"/>
      <c r="M467" s="74"/>
      <c r="N467" s="74"/>
      <c r="O467" s="74"/>
      <c r="P467" s="74"/>
      <c r="Q467" s="74"/>
      <c r="R467" s="74"/>
      <c r="S467" s="74"/>
      <c r="T467" s="74"/>
      <c r="U467" s="74"/>
      <c r="V467" s="74"/>
      <c r="W467" s="74"/>
      <c r="X467" s="74"/>
      <c r="Y467" s="75"/>
      <c r="Z467" s="82"/>
    </row>
    <row r="468" spans="1:26" s="77" customFormat="1" x14ac:dyDescent="0.35">
      <c r="A468" s="78"/>
      <c r="B468" s="79"/>
      <c r="C468" s="79"/>
      <c r="D468" s="80"/>
      <c r="E468" s="81"/>
      <c r="F468" s="73"/>
      <c r="G468" s="74"/>
      <c r="H468" s="75"/>
      <c r="I468" s="73"/>
      <c r="J468" s="74"/>
      <c r="K468" s="74"/>
      <c r="L468" s="74"/>
      <c r="M468" s="74"/>
      <c r="N468" s="74"/>
      <c r="O468" s="74"/>
      <c r="P468" s="74"/>
      <c r="Q468" s="74"/>
      <c r="R468" s="74"/>
      <c r="S468" s="74"/>
      <c r="T468" s="74"/>
      <c r="U468" s="74"/>
      <c r="V468" s="74"/>
      <c r="W468" s="74"/>
      <c r="X468" s="74"/>
      <c r="Y468" s="75"/>
      <c r="Z468" s="82"/>
    </row>
    <row r="469" spans="1:26" s="77" customFormat="1" x14ac:dyDescent="0.35">
      <c r="A469" s="78"/>
      <c r="B469" s="79"/>
      <c r="C469" s="79"/>
      <c r="D469" s="80"/>
      <c r="E469" s="81"/>
      <c r="F469" s="73"/>
      <c r="G469" s="74"/>
      <c r="H469" s="75"/>
      <c r="I469" s="73"/>
      <c r="J469" s="74"/>
      <c r="K469" s="74"/>
      <c r="L469" s="74"/>
      <c r="M469" s="74"/>
      <c r="N469" s="74"/>
      <c r="O469" s="74"/>
      <c r="P469" s="74"/>
      <c r="Q469" s="74"/>
      <c r="R469" s="74"/>
      <c r="S469" s="74"/>
      <c r="T469" s="74"/>
      <c r="U469" s="74"/>
      <c r="V469" s="74"/>
      <c r="W469" s="74"/>
      <c r="X469" s="74"/>
      <c r="Y469" s="75"/>
      <c r="Z469" s="82"/>
    </row>
    <row r="470" spans="1:26" s="77" customFormat="1" x14ac:dyDescent="0.35">
      <c r="A470" s="78"/>
      <c r="B470" s="79"/>
      <c r="C470" s="79"/>
      <c r="D470" s="80"/>
      <c r="E470" s="81"/>
      <c r="F470" s="73"/>
      <c r="G470" s="74"/>
      <c r="H470" s="75"/>
      <c r="I470" s="73"/>
      <c r="J470" s="74"/>
      <c r="K470" s="74"/>
      <c r="L470" s="74"/>
      <c r="M470" s="74"/>
      <c r="N470" s="74"/>
      <c r="O470" s="74"/>
      <c r="P470" s="74"/>
      <c r="Q470" s="74"/>
      <c r="R470" s="74"/>
      <c r="S470" s="74"/>
      <c r="T470" s="74"/>
      <c r="U470" s="74"/>
      <c r="V470" s="74"/>
      <c r="W470" s="74"/>
      <c r="X470" s="74"/>
      <c r="Y470" s="75"/>
      <c r="Z470" s="82"/>
    </row>
    <row r="471" spans="1:26" s="77" customFormat="1" x14ac:dyDescent="0.35">
      <c r="A471" s="78"/>
      <c r="B471" s="79"/>
      <c r="C471" s="79"/>
      <c r="D471" s="80"/>
      <c r="E471" s="81"/>
      <c r="F471" s="73"/>
      <c r="G471" s="74"/>
      <c r="H471" s="75"/>
      <c r="I471" s="73"/>
      <c r="J471" s="74"/>
      <c r="K471" s="74"/>
      <c r="L471" s="74"/>
      <c r="M471" s="74"/>
      <c r="N471" s="74"/>
      <c r="O471" s="74"/>
      <c r="P471" s="74"/>
      <c r="Q471" s="74"/>
      <c r="R471" s="74"/>
      <c r="S471" s="74"/>
      <c r="T471" s="74"/>
      <c r="U471" s="74"/>
      <c r="V471" s="74"/>
      <c r="W471" s="74"/>
      <c r="X471" s="74"/>
      <c r="Y471" s="75"/>
      <c r="Z471" s="82"/>
    </row>
    <row r="472" spans="1:26" s="77" customFormat="1" x14ac:dyDescent="0.35">
      <c r="A472" s="78"/>
      <c r="B472" s="79"/>
      <c r="C472" s="79"/>
      <c r="D472" s="80"/>
      <c r="E472" s="81"/>
      <c r="F472" s="73"/>
      <c r="G472" s="74"/>
      <c r="H472" s="75"/>
      <c r="I472" s="73"/>
      <c r="J472" s="74"/>
      <c r="K472" s="74"/>
      <c r="L472" s="74"/>
      <c r="M472" s="74"/>
      <c r="N472" s="74"/>
      <c r="O472" s="74"/>
      <c r="P472" s="74"/>
      <c r="Q472" s="74"/>
      <c r="R472" s="74"/>
      <c r="S472" s="74"/>
      <c r="T472" s="74"/>
      <c r="U472" s="74"/>
      <c r="V472" s="74"/>
      <c r="W472" s="74"/>
      <c r="X472" s="74"/>
      <c r="Y472" s="75"/>
      <c r="Z472" s="82"/>
    </row>
    <row r="473" spans="1:26" s="77" customFormat="1" x14ac:dyDescent="0.35">
      <c r="A473" s="78"/>
      <c r="B473" s="79"/>
      <c r="C473" s="79"/>
      <c r="D473" s="80"/>
      <c r="E473" s="81"/>
      <c r="F473" s="73"/>
      <c r="G473" s="74"/>
      <c r="H473" s="75"/>
      <c r="I473" s="73"/>
      <c r="J473" s="74"/>
      <c r="K473" s="74"/>
      <c r="L473" s="74"/>
      <c r="M473" s="74"/>
      <c r="N473" s="74"/>
      <c r="O473" s="74"/>
      <c r="P473" s="74"/>
      <c r="Q473" s="74"/>
      <c r="R473" s="74"/>
      <c r="S473" s="74"/>
      <c r="T473" s="74"/>
      <c r="U473" s="74"/>
      <c r="V473" s="74"/>
      <c r="W473" s="74"/>
      <c r="X473" s="74"/>
      <c r="Y473" s="75"/>
      <c r="Z473" s="82"/>
    </row>
    <row r="474" spans="1:26" s="77" customFormat="1" x14ac:dyDescent="0.35">
      <c r="A474" s="78"/>
      <c r="B474" s="79"/>
      <c r="C474" s="79"/>
      <c r="D474" s="80"/>
      <c r="E474" s="81"/>
      <c r="F474" s="73"/>
      <c r="G474" s="74"/>
      <c r="H474" s="75"/>
      <c r="I474" s="73"/>
      <c r="J474" s="74"/>
      <c r="K474" s="74"/>
      <c r="L474" s="74"/>
      <c r="M474" s="74"/>
      <c r="N474" s="74"/>
      <c r="O474" s="74"/>
      <c r="P474" s="74"/>
      <c r="Q474" s="74"/>
      <c r="R474" s="74"/>
      <c r="S474" s="74"/>
      <c r="T474" s="74"/>
      <c r="U474" s="74"/>
      <c r="V474" s="74"/>
      <c r="W474" s="74"/>
      <c r="X474" s="74"/>
      <c r="Y474" s="75"/>
      <c r="Z474" s="82"/>
    </row>
    <row r="475" spans="1:26" s="77" customFormat="1" x14ac:dyDescent="0.35">
      <c r="A475" s="78"/>
      <c r="B475" s="79"/>
      <c r="C475" s="79"/>
      <c r="D475" s="80"/>
      <c r="E475" s="81"/>
      <c r="F475" s="73"/>
      <c r="G475" s="74"/>
      <c r="H475" s="75"/>
      <c r="I475" s="73"/>
      <c r="J475" s="74"/>
      <c r="K475" s="74"/>
      <c r="L475" s="74"/>
      <c r="M475" s="74"/>
      <c r="N475" s="74"/>
      <c r="O475" s="74"/>
      <c r="P475" s="74"/>
      <c r="Q475" s="74"/>
      <c r="R475" s="74"/>
      <c r="S475" s="74"/>
      <c r="T475" s="74"/>
      <c r="U475" s="74"/>
      <c r="V475" s="74"/>
      <c r="W475" s="74"/>
      <c r="X475" s="74"/>
      <c r="Y475" s="75"/>
      <c r="Z475" s="82"/>
    </row>
    <row r="476" spans="1:26" s="77" customFormat="1" x14ac:dyDescent="0.35">
      <c r="A476" s="78"/>
      <c r="B476" s="79"/>
      <c r="C476" s="79"/>
      <c r="D476" s="80"/>
      <c r="E476" s="81"/>
      <c r="F476" s="73"/>
      <c r="G476" s="74"/>
      <c r="H476" s="75"/>
      <c r="I476" s="73"/>
      <c r="J476" s="74"/>
      <c r="K476" s="74"/>
      <c r="L476" s="74"/>
      <c r="M476" s="74"/>
      <c r="N476" s="74"/>
      <c r="O476" s="74"/>
      <c r="P476" s="74"/>
      <c r="Q476" s="74"/>
      <c r="R476" s="74"/>
      <c r="S476" s="74"/>
      <c r="T476" s="74"/>
      <c r="U476" s="74"/>
      <c r="V476" s="74"/>
      <c r="W476" s="74"/>
      <c r="X476" s="74"/>
      <c r="Y476" s="75"/>
      <c r="Z476" s="82"/>
    </row>
    <row r="477" spans="1:26" s="77" customFormat="1" x14ac:dyDescent="0.35">
      <c r="A477" s="78"/>
      <c r="B477" s="79"/>
      <c r="C477" s="79"/>
      <c r="D477" s="80"/>
      <c r="E477" s="81"/>
      <c r="F477" s="73"/>
      <c r="G477" s="74"/>
      <c r="H477" s="75"/>
      <c r="I477" s="73"/>
      <c r="J477" s="74"/>
      <c r="K477" s="74"/>
      <c r="L477" s="74"/>
      <c r="M477" s="74"/>
      <c r="N477" s="74"/>
      <c r="O477" s="74"/>
      <c r="P477" s="74"/>
      <c r="Q477" s="74"/>
      <c r="R477" s="74"/>
      <c r="S477" s="74"/>
      <c r="T477" s="74"/>
      <c r="U477" s="74"/>
      <c r="V477" s="74"/>
      <c r="W477" s="74"/>
      <c r="X477" s="74"/>
      <c r="Y477" s="75"/>
      <c r="Z477" s="82"/>
    </row>
    <row r="478" spans="1:26" s="77" customFormat="1" x14ac:dyDescent="0.35">
      <c r="A478" s="78"/>
      <c r="B478" s="79"/>
      <c r="C478" s="79"/>
      <c r="D478" s="80"/>
      <c r="E478" s="81"/>
      <c r="F478" s="73"/>
      <c r="G478" s="74"/>
      <c r="H478" s="75"/>
      <c r="I478" s="73"/>
      <c r="J478" s="74"/>
      <c r="K478" s="74"/>
      <c r="L478" s="74"/>
      <c r="M478" s="74"/>
      <c r="N478" s="74"/>
      <c r="O478" s="74"/>
      <c r="P478" s="74"/>
      <c r="Q478" s="74"/>
      <c r="R478" s="74"/>
      <c r="S478" s="74"/>
      <c r="T478" s="74"/>
      <c r="U478" s="74"/>
      <c r="V478" s="74"/>
      <c r="W478" s="74"/>
      <c r="X478" s="74"/>
      <c r="Y478" s="75"/>
      <c r="Z478" s="82"/>
    </row>
    <row r="479" spans="1:26" s="77" customFormat="1" x14ac:dyDescent="0.35">
      <c r="A479" s="78"/>
      <c r="B479" s="79"/>
      <c r="C479" s="79"/>
      <c r="D479" s="80"/>
      <c r="E479" s="81"/>
      <c r="F479" s="73"/>
      <c r="G479" s="74"/>
      <c r="H479" s="75"/>
      <c r="I479" s="73"/>
      <c r="J479" s="74"/>
      <c r="K479" s="74"/>
      <c r="L479" s="74"/>
      <c r="M479" s="74"/>
      <c r="N479" s="74"/>
      <c r="O479" s="74"/>
      <c r="P479" s="74"/>
      <c r="Q479" s="74"/>
      <c r="R479" s="74"/>
      <c r="S479" s="74"/>
      <c r="T479" s="74"/>
      <c r="U479" s="74"/>
      <c r="V479" s="74"/>
      <c r="W479" s="74"/>
      <c r="X479" s="74"/>
      <c r="Y479" s="75"/>
      <c r="Z479" s="82"/>
    </row>
    <row r="480" spans="1:26" s="77" customFormat="1" x14ac:dyDescent="0.35">
      <c r="A480" s="78"/>
      <c r="B480" s="79"/>
      <c r="C480" s="79"/>
      <c r="D480" s="80"/>
      <c r="E480" s="81"/>
      <c r="F480" s="73"/>
      <c r="G480" s="74"/>
      <c r="H480" s="75"/>
      <c r="I480" s="73"/>
      <c r="J480" s="74"/>
      <c r="K480" s="74"/>
      <c r="L480" s="74"/>
      <c r="M480" s="74"/>
      <c r="N480" s="74"/>
      <c r="O480" s="74"/>
      <c r="P480" s="74"/>
      <c r="Q480" s="74"/>
      <c r="R480" s="74"/>
      <c r="S480" s="74"/>
      <c r="T480" s="74"/>
      <c r="U480" s="74"/>
      <c r="V480" s="74"/>
      <c r="W480" s="74"/>
      <c r="X480" s="74"/>
      <c r="Y480" s="75"/>
      <c r="Z480" s="82"/>
    </row>
    <row r="481" spans="1:26" s="77" customFormat="1" x14ac:dyDescent="0.35">
      <c r="A481" s="78"/>
      <c r="B481" s="79"/>
      <c r="C481" s="79"/>
      <c r="D481" s="80"/>
      <c r="E481" s="81"/>
      <c r="F481" s="73"/>
      <c r="G481" s="74"/>
      <c r="H481" s="75"/>
      <c r="I481" s="73"/>
      <c r="J481" s="74"/>
      <c r="K481" s="74"/>
      <c r="L481" s="74"/>
      <c r="M481" s="74"/>
      <c r="N481" s="74"/>
      <c r="O481" s="74"/>
      <c r="P481" s="74"/>
      <c r="Q481" s="74"/>
      <c r="R481" s="74"/>
      <c r="S481" s="74"/>
      <c r="T481" s="74"/>
      <c r="U481" s="74"/>
      <c r="V481" s="74"/>
      <c r="W481" s="74"/>
      <c r="X481" s="74"/>
      <c r="Y481" s="75"/>
      <c r="Z481" s="82"/>
    </row>
    <row r="482" spans="1:26" s="77" customFormat="1" x14ac:dyDescent="0.35">
      <c r="A482" s="78"/>
      <c r="B482" s="79"/>
      <c r="C482" s="79"/>
      <c r="D482" s="80"/>
      <c r="E482" s="81"/>
      <c r="F482" s="73"/>
      <c r="G482" s="74"/>
      <c r="H482" s="75"/>
      <c r="I482" s="73"/>
      <c r="J482" s="74"/>
      <c r="K482" s="74"/>
      <c r="L482" s="74"/>
      <c r="M482" s="74"/>
      <c r="N482" s="74"/>
      <c r="O482" s="74"/>
      <c r="P482" s="74"/>
      <c r="Q482" s="74"/>
      <c r="R482" s="74"/>
      <c r="S482" s="74"/>
      <c r="T482" s="74"/>
      <c r="U482" s="74"/>
      <c r="V482" s="74"/>
      <c r="W482" s="74"/>
      <c r="X482" s="74"/>
      <c r="Y482" s="75"/>
      <c r="Z482" s="82"/>
    </row>
    <row r="483" spans="1:26" s="77" customFormat="1" x14ac:dyDescent="0.35">
      <c r="A483" s="78"/>
      <c r="B483" s="79"/>
      <c r="C483" s="79"/>
      <c r="D483" s="80"/>
      <c r="E483" s="81"/>
      <c r="F483" s="73"/>
      <c r="G483" s="74"/>
      <c r="H483" s="75"/>
      <c r="I483" s="73"/>
      <c r="J483" s="74"/>
      <c r="K483" s="74"/>
      <c r="L483" s="74"/>
      <c r="M483" s="74"/>
      <c r="N483" s="74"/>
      <c r="O483" s="74"/>
      <c r="P483" s="74"/>
      <c r="Q483" s="74"/>
      <c r="R483" s="74"/>
      <c r="S483" s="74"/>
      <c r="T483" s="74"/>
      <c r="U483" s="74"/>
      <c r="V483" s="74"/>
      <c r="W483" s="74"/>
      <c r="X483" s="74"/>
      <c r="Y483" s="75"/>
      <c r="Z483" s="82"/>
    </row>
    <row r="484" spans="1:26" s="77" customFormat="1" x14ac:dyDescent="0.35">
      <c r="A484" s="78"/>
      <c r="B484" s="79"/>
      <c r="C484" s="79"/>
      <c r="D484" s="80"/>
      <c r="E484" s="81"/>
      <c r="F484" s="73"/>
      <c r="G484" s="74"/>
      <c r="H484" s="75"/>
      <c r="I484" s="73"/>
      <c r="J484" s="74"/>
      <c r="K484" s="74"/>
      <c r="L484" s="74"/>
      <c r="M484" s="74"/>
      <c r="N484" s="74"/>
      <c r="O484" s="74"/>
      <c r="P484" s="74"/>
      <c r="Q484" s="74"/>
      <c r="R484" s="74"/>
      <c r="S484" s="74"/>
      <c r="T484" s="74"/>
      <c r="U484" s="74"/>
      <c r="V484" s="74"/>
      <c r="W484" s="74"/>
      <c r="X484" s="74"/>
      <c r="Y484" s="75"/>
      <c r="Z484" s="82"/>
    </row>
    <row r="485" spans="1:26" s="77" customFormat="1" x14ac:dyDescent="0.35">
      <c r="A485" s="78"/>
      <c r="B485" s="79"/>
      <c r="C485" s="79"/>
      <c r="D485" s="80"/>
      <c r="E485" s="81"/>
      <c r="F485" s="73"/>
      <c r="G485" s="74"/>
      <c r="H485" s="75"/>
      <c r="I485" s="73"/>
      <c r="J485" s="74"/>
      <c r="K485" s="74"/>
      <c r="L485" s="74"/>
      <c r="M485" s="74"/>
      <c r="N485" s="74"/>
      <c r="O485" s="74"/>
      <c r="P485" s="74"/>
      <c r="Q485" s="74"/>
      <c r="R485" s="74"/>
      <c r="S485" s="74"/>
      <c r="T485" s="74"/>
      <c r="U485" s="74"/>
      <c r="V485" s="74"/>
      <c r="W485" s="74"/>
      <c r="X485" s="74"/>
      <c r="Y485" s="75"/>
      <c r="Z485" s="82"/>
    </row>
    <row r="486" spans="1:26" s="77" customFormat="1" x14ac:dyDescent="0.35">
      <c r="A486" s="78"/>
      <c r="B486" s="79"/>
      <c r="C486" s="79"/>
      <c r="D486" s="80"/>
      <c r="E486" s="81"/>
      <c r="F486" s="73"/>
      <c r="G486" s="74"/>
      <c r="H486" s="75"/>
      <c r="I486" s="73"/>
      <c r="J486" s="74"/>
      <c r="K486" s="74"/>
      <c r="L486" s="74"/>
      <c r="M486" s="74"/>
      <c r="N486" s="74"/>
      <c r="O486" s="74"/>
      <c r="P486" s="74"/>
      <c r="Q486" s="74"/>
      <c r="R486" s="74"/>
      <c r="S486" s="74"/>
      <c r="T486" s="74"/>
      <c r="U486" s="74"/>
      <c r="V486" s="74"/>
      <c r="W486" s="74"/>
      <c r="X486" s="74"/>
      <c r="Y486" s="75"/>
      <c r="Z486" s="82"/>
    </row>
    <row r="487" spans="1:26" s="77" customFormat="1" x14ac:dyDescent="0.35">
      <c r="A487" s="78"/>
      <c r="B487" s="79"/>
      <c r="C487" s="79"/>
      <c r="D487" s="80"/>
      <c r="E487" s="81"/>
      <c r="F487" s="73"/>
      <c r="G487" s="74"/>
      <c r="H487" s="75"/>
      <c r="I487" s="73"/>
      <c r="J487" s="74"/>
      <c r="K487" s="74"/>
      <c r="L487" s="74"/>
      <c r="M487" s="74"/>
      <c r="N487" s="74"/>
      <c r="O487" s="74"/>
      <c r="P487" s="74"/>
      <c r="Q487" s="74"/>
      <c r="R487" s="74"/>
      <c r="S487" s="74"/>
      <c r="T487" s="74"/>
      <c r="U487" s="74"/>
      <c r="V487" s="74"/>
      <c r="W487" s="74"/>
      <c r="X487" s="74"/>
      <c r="Y487" s="75"/>
      <c r="Z487" s="82"/>
    </row>
    <row r="488" spans="1:26" s="77" customFormat="1" x14ac:dyDescent="0.35">
      <c r="A488" s="78"/>
      <c r="B488" s="79"/>
      <c r="C488" s="79"/>
      <c r="D488" s="80"/>
      <c r="E488" s="81"/>
      <c r="F488" s="73"/>
      <c r="G488" s="74"/>
      <c r="H488" s="75"/>
      <c r="I488" s="73"/>
      <c r="J488" s="74"/>
      <c r="K488" s="74"/>
      <c r="L488" s="74"/>
      <c r="M488" s="74"/>
      <c r="N488" s="74"/>
      <c r="O488" s="74"/>
      <c r="P488" s="74"/>
      <c r="Q488" s="74"/>
      <c r="R488" s="74"/>
      <c r="S488" s="74"/>
      <c r="T488" s="74"/>
      <c r="U488" s="74"/>
      <c r="V488" s="74"/>
      <c r="W488" s="74"/>
      <c r="X488" s="74"/>
      <c r="Y488" s="75"/>
      <c r="Z488" s="82"/>
    </row>
    <row r="489" spans="1:26" s="77" customFormat="1" x14ac:dyDescent="0.35">
      <c r="A489" s="78"/>
      <c r="B489" s="79"/>
      <c r="C489" s="79"/>
      <c r="D489" s="80"/>
      <c r="E489" s="81"/>
      <c r="F489" s="73"/>
      <c r="G489" s="74"/>
      <c r="H489" s="75"/>
      <c r="I489" s="73"/>
      <c r="J489" s="74"/>
      <c r="K489" s="74"/>
      <c r="L489" s="74"/>
      <c r="M489" s="74"/>
      <c r="N489" s="74"/>
      <c r="O489" s="74"/>
      <c r="P489" s="74"/>
      <c r="Q489" s="74"/>
      <c r="R489" s="74"/>
      <c r="S489" s="74"/>
      <c r="T489" s="74"/>
      <c r="U489" s="74"/>
      <c r="V489" s="74"/>
      <c r="W489" s="74"/>
      <c r="X489" s="74"/>
      <c r="Y489" s="75"/>
      <c r="Z489" s="82"/>
    </row>
    <row r="490" spans="1:26" s="77" customFormat="1" x14ac:dyDescent="0.35">
      <c r="A490" s="78"/>
      <c r="B490" s="79"/>
      <c r="C490" s="79"/>
      <c r="D490" s="80"/>
      <c r="E490" s="81"/>
      <c r="F490" s="73"/>
      <c r="G490" s="74"/>
      <c r="H490" s="75"/>
      <c r="I490" s="73"/>
      <c r="J490" s="74"/>
      <c r="K490" s="74"/>
      <c r="L490" s="74"/>
      <c r="M490" s="74"/>
      <c r="N490" s="74"/>
      <c r="O490" s="74"/>
      <c r="P490" s="74"/>
      <c r="Q490" s="74"/>
      <c r="R490" s="74"/>
      <c r="S490" s="74"/>
      <c r="T490" s="74"/>
      <c r="U490" s="74"/>
      <c r="V490" s="74"/>
      <c r="W490" s="74"/>
      <c r="X490" s="74"/>
      <c r="Y490" s="75"/>
      <c r="Z490" s="82"/>
    </row>
    <row r="491" spans="1:26" s="77" customFormat="1" x14ac:dyDescent="0.35">
      <c r="A491" s="78"/>
      <c r="B491" s="79"/>
      <c r="C491" s="79"/>
      <c r="D491" s="80"/>
      <c r="E491" s="81"/>
      <c r="F491" s="73"/>
      <c r="G491" s="74"/>
      <c r="H491" s="75"/>
      <c r="I491" s="73"/>
      <c r="J491" s="74"/>
      <c r="K491" s="74"/>
      <c r="L491" s="74"/>
      <c r="M491" s="74"/>
      <c r="N491" s="74"/>
      <c r="O491" s="74"/>
      <c r="P491" s="74"/>
      <c r="Q491" s="74"/>
      <c r="R491" s="74"/>
      <c r="S491" s="74"/>
      <c r="T491" s="74"/>
      <c r="U491" s="74"/>
      <c r="V491" s="74"/>
      <c r="W491" s="74"/>
      <c r="X491" s="74"/>
      <c r="Y491" s="75"/>
      <c r="Z491" s="82"/>
    </row>
    <row r="492" spans="1:26" s="77" customFormat="1" x14ac:dyDescent="0.35">
      <c r="A492" s="78"/>
      <c r="B492" s="79"/>
      <c r="C492" s="79"/>
      <c r="D492" s="80"/>
      <c r="E492" s="81"/>
      <c r="F492" s="73"/>
      <c r="G492" s="74"/>
      <c r="H492" s="75"/>
      <c r="I492" s="73"/>
      <c r="J492" s="74"/>
      <c r="K492" s="74"/>
      <c r="L492" s="74"/>
      <c r="M492" s="74"/>
      <c r="N492" s="74"/>
      <c r="O492" s="74"/>
      <c r="P492" s="74"/>
      <c r="Q492" s="74"/>
      <c r="R492" s="74"/>
      <c r="S492" s="74"/>
      <c r="T492" s="74"/>
      <c r="U492" s="74"/>
      <c r="V492" s="74"/>
      <c r="W492" s="74"/>
      <c r="X492" s="74"/>
      <c r="Y492" s="75"/>
      <c r="Z492" s="82"/>
    </row>
    <row r="493" spans="1:26" s="77" customFormat="1" x14ac:dyDescent="0.35">
      <c r="A493" s="78"/>
      <c r="B493" s="79"/>
      <c r="C493" s="79"/>
      <c r="D493" s="80"/>
      <c r="E493" s="81"/>
      <c r="F493" s="73"/>
      <c r="G493" s="74"/>
      <c r="H493" s="75"/>
      <c r="I493" s="73"/>
      <c r="J493" s="74"/>
      <c r="K493" s="74"/>
      <c r="L493" s="74"/>
      <c r="M493" s="74"/>
      <c r="N493" s="74"/>
      <c r="O493" s="74"/>
      <c r="P493" s="74"/>
      <c r="Q493" s="74"/>
      <c r="R493" s="74"/>
      <c r="S493" s="74"/>
      <c r="T493" s="74"/>
      <c r="U493" s="74"/>
      <c r="V493" s="74"/>
      <c r="W493" s="74"/>
      <c r="X493" s="74"/>
      <c r="Y493" s="75"/>
      <c r="Z493" s="82"/>
    </row>
    <row r="494" spans="1:26" s="77" customFormat="1" x14ac:dyDescent="0.35">
      <c r="A494" s="78"/>
      <c r="B494" s="79"/>
      <c r="C494" s="79"/>
      <c r="D494" s="80"/>
      <c r="E494" s="81"/>
      <c r="F494" s="73"/>
      <c r="G494" s="74"/>
      <c r="H494" s="75"/>
      <c r="I494" s="73"/>
      <c r="J494" s="74"/>
      <c r="K494" s="74"/>
      <c r="L494" s="74"/>
      <c r="M494" s="74"/>
      <c r="N494" s="74"/>
      <c r="O494" s="74"/>
      <c r="P494" s="74"/>
      <c r="Q494" s="74"/>
      <c r="R494" s="74"/>
      <c r="S494" s="74"/>
      <c r="T494" s="74"/>
      <c r="U494" s="74"/>
      <c r="V494" s="74"/>
      <c r="W494" s="74"/>
      <c r="X494" s="74"/>
      <c r="Y494" s="75"/>
      <c r="Z494" s="82"/>
    </row>
    <row r="495" spans="1:26" s="77" customFormat="1" x14ac:dyDescent="0.35">
      <c r="A495" s="78"/>
      <c r="B495" s="79"/>
      <c r="C495" s="79"/>
      <c r="D495" s="80"/>
      <c r="E495" s="81"/>
      <c r="F495" s="73"/>
      <c r="G495" s="74"/>
      <c r="H495" s="75"/>
      <c r="I495" s="73"/>
      <c r="J495" s="74"/>
      <c r="K495" s="74"/>
      <c r="L495" s="74"/>
      <c r="M495" s="74"/>
      <c r="N495" s="74"/>
      <c r="O495" s="74"/>
      <c r="P495" s="74"/>
      <c r="Q495" s="74"/>
      <c r="R495" s="74"/>
      <c r="S495" s="74"/>
      <c r="T495" s="74"/>
      <c r="U495" s="74"/>
      <c r="V495" s="74"/>
      <c r="W495" s="74"/>
      <c r="X495" s="74"/>
      <c r="Y495" s="75"/>
      <c r="Z495" s="82"/>
    </row>
    <row r="496" spans="1:26" s="77" customFormat="1" x14ac:dyDescent="0.35">
      <c r="A496" s="78"/>
      <c r="B496" s="79"/>
      <c r="C496" s="79"/>
      <c r="D496" s="80"/>
      <c r="E496" s="81"/>
      <c r="F496" s="73"/>
      <c r="G496" s="74"/>
      <c r="H496" s="75"/>
      <c r="I496" s="73"/>
      <c r="J496" s="74"/>
      <c r="K496" s="74"/>
      <c r="L496" s="74"/>
      <c r="M496" s="74"/>
      <c r="N496" s="74"/>
      <c r="O496" s="74"/>
      <c r="P496" s="74"/>
      <c r="Q496" s="74"/>
      <c r="R496" s="74"/>
      <c r="S496" s="74"/>
      <c r="T496" s="74"/>
      <c r="U496" s="74"/>
      <c r="V496" s="74"/>
      <c r="W496" s="74"/>
      <c r="X496" s="74"/>
      <c r="Y496" s="75"/>
      <c r="Z496" s="82"/>
    </row>
    <row r="497" spans="1:26" s="77" customFormat="1" x14ac:dyDescent="0.35">
      <c r="A497" s="78"/>
      <c r="B497" s="79"/>
      <c r="C497" s="79"/>
      <c r="D497" s="80"/>
      <c r="E497" s="81"/>
      <c r="F497" s="73"/>
      <c r="G497" s="74"/>
      <c r="H497" s="75"/>
      <c r="I497" s="73"/>
      <c r="J497" s="74"/>
      <c r="K497" s="74"/>
      <c r="L497" s="74"/>
      <c r="M497" s="74"/>
      <c r="N497" s="74"/>
      <c r="O497" s="74"/>
      <c r="P497" s="74"/>
      <c r="Q497" s="74"/>
      <c r="R497" s="74"/>
      <c r="S497" s="74"/>
      <c r="T497" s="74"/>
      <c r="U497" s="74"/>
      <c r="V497" s="74"/>
      <c r="W497" s="74"/>
      <c r="X497" s="74"/>
      <c r="Y497" s="75"/>
      <c r="Z497" s="82"/>
    </row>
    <row r="498" spans="1:26" s="77" customFormat="1" x14ac:dyDescent="0.35">
      <c r="A498" s="78"/>
      <c r="B498" s="79"/>
      <c r="C498" s="79"/>
      <c r="D498" s="80"/>
      <c r="E498" s="81"/>
      <c r="F498" s="73"/>
      <c r="G498" s="74"/>
      <c r="H498" s="75"/>
      <c r="I498" s="73"/>
      <c r="J498" s="74"/>
      <c r="K498" s="74"/>
      <c r="L498" s="74"/>
      <c r="M498" s="74"/>
      <c r="N498" s="74"/>
      <c r="O498" s="74"/>
      <c r="P498" s="74"/>
      <c r="Q498" s="74"/>
      <c r="R498" s="74"/>
      <c r="S498" s="74"/>
      <c r="T498" s="74"/>
      <c r="U498" s="74"/>
      <c r="V498" s="74"/>
      <c r="W498" s="74"/>
      <c r="X498" s="74"/>
      <c r="Y498" s="75"/>
      <c r="Z498" s="82"/>
    </row>
    <row r="499" spans="1:26" s="77" customFormat="1" x14ac:dyDescent="0.35">
      <c r="A499" s="78"/>
      <c r="B499" s="79"/>
      <c r="C499" s="79"/>
      <c r="D499" s="80"/>
      <c r="E499" s="81"/>
      <c r="F499" s="73"/>
      <c r="G499" s="74"/>
      <c r="H499" s="75"/>
      <c r="I499" s="73"/>
      <c r="J499" s="74"/>
      <c r="K499" s="74"/>
      <c r="L499" s="74"/>
      <c r="M499" s="74"/>
      <c r="N499" s="74"/>
      <c r="O499" s="74"/>
      <c r="P499" s="74"/>
      <c r="Q499" s="74"/>
      <c r="R499" s="74"/>
      <c r="S499" s="74"/>
      <c r="T499" s="74"/>
      <c r="U499" s="74"/>
      <c r="V499" s="74"/>
      <c r="W499" s="74"/>
      <c r="X499" s="74"/>
      <c r="Y499" s="75"/>
      <c r="Z499" s="82"/>
    </row>
    <row r="500" spans="1:26" s="77" customFormat="1" x14ac:dyDescent="0.35">
      <c r="A500" s="78"/>
      <c r="B500" s="79"/>
      <c r="C500" s="79"/>
      <c r="D500" s="80"/>
      <c r="E500" s="81"/>
      <c r="F500" s="73"/>
      <c r="G500" s="74"/>
      <c r="H500" s="75"/>
      <c r="I500" s="73"/>
      <c r="J500" s="74"/>
      <c r="K500" s="74"/>
      <c r="L500" s="74"/>
      <c r="M500" s="74"/>
      <c r="N500" s="74"/>
      <c r="O500" s="74"/>
      <c r="P500" s="74"/>
      <c r="Q500" s="74"/>
      <c r="R500" s="74"/>
      <c r="S500" s="74"/>
      <c r="T500" s="74"/>
      <c r="U500" s="74"/>
      <c r="V500" s="74"/>
      <c r="W500" s="74"/>
      <c r="X500" s="74"/>
      <c r="Y500" s="75"/>
      <c r="Z500" s="82"/>
    </row>
  </sheetData>
  <mergeCells count="12">
    <mergeCell ref="A1:E1"/>
    <mergeCell ref="I1:Y1"/>
    <mergeCell ref="Z1:Z4"/>
    <mergeCell ref="A2:A4"/>
    <mergeCell ref="C2:C4"/>
    <mergeCell ref="E2:E4"/>
    <mergeCell ref="B2:B4"/>
    <mergeCell ref="F1:H1"/>
    <mergeCell ref="D2:D4"/>
    <mergeCell ref="H2:H4"/>
    <mergeCell ref="G2:G4"/>
    <mergeCell ref="F2:F4"/>
  </mergeCells>
  <conditionalFormatting sqref="F5:Y500">
    <cfRule type="cellIs" dxfId="11" priority="1" operator="equal">
      <formula>2</formula>
    </cfRule>
    <cfRule type="cellIs" dxfId="10" priority="2" operator="equal">
      <formula>1</formula>
    </cfRule>
    <cfRule type="cellIs" priority="5" operator="equal">
      <formula>0</formula>
    </cfRule>
  </conditionalFormatting>
  <dataValidations count="1">
    <dataValidation type="whole" allowBlank="1" showInputMessage="1" showErrorMessage="1" sqref="D5:D500" xr:uid="{C910366F-4744-40A4-B840-80F558CF49D9}">
      <formula1>0</formula1>
      <formula2>1000000</formula2>
    </dataValidation>
  </dataValidations>
  <hyperlinks>
    <hyperlink ref="I1:Y1" r:id="rId1" display="Sustainable development goals - https://sdgs.un.org/goals" xr:uid="{67AEC504-E82E-48D8-BB6D-DB0881DE566B}"/>
  </hyperlinks>
  <pageMargins left="0.7" right="0.7" top="0.75" bottom="0.75" header="0.3" footer="0.3"/>
  <pageSetup orientation="portrait" horizontalDpi="300" verticalDpi="300" r:id="rId2"/>
  <drawing r:id="rId3"/>
  <extLst>
    <ext xmlns:x14="http://schemas.microsoft.com/office/spreadsheetml/2009/9/main" uri="{78C0D931-6437-407d-A8EE-F0AAD7539E65}">
      <x14:conditionalFormattings>
        <x14:conditionalFormatting xmlns:xm="http://schemas.microsoft.com/office/excel/2006/main">
          <x14:cfRule type="containsText" priority="10" operator="containsText" id="{E3AF578F-8FA3-48F6-AFC4-DFC019426A40}">
            <xm:f>NOT(ISERROR(SEARCH(#REF!,F5)))</xm:f>
            <xm:f>#REF!</xm:f>
            <x14:dxf/>
          </x14:cfRule>
          <xm:sqref>F5:I500</xm:sqref>
        </x14:conditionalFormatting>
        <x14:conditionalFormatting xmlns:xm="http://schemas.microsoft.com/office/excel/2006/main">
          <x14:cfRule type="containsText" priority="6" operator="containsText" id="{C18EE5F3-3B77-4C6B-8CEE-B9FD074E1C26}">
            <xm:f>NOT(ISERROR(SEARCH(#REF!,F5)))</xm:f>
            <xm:f>#REF!</xm:f>
            <x14:dxf>
              <fill>
                <patternFill>
                  <bgColor rgb="FF548235"/>
                </patternFill>
              </fill>
            </x14:dxf>
          </x14:cfRule>
          <x14:cfRule type="containsText" priority="7" operator="containsText" id="{7530923F-B562-4216-8986-1D856135527C}">
            <xm:f>NOT(ISERROR(SEARCH(#REF!,F5)))</xm:f>
            <xm:f>#REF!</xm:f>
            <x14:dxf>
              <fill>
                <patternFill>
                  <bgColor rgb="FFA9D08E"/>
                </patternFill>
              </fill>
            </x14:dxf>
          </x14:cfRule>
          <x14:cfRule type="containsText" priority="8" operator="containsText" id="{A0A1F909-141B-4FD5-948F-523B6B031CDD}">
            <xm:f>NOT(ISERROR(SEARCH(#REF!,F5)))</xm:f>
            <xm:f>#REF!</xm:f>
            <x14:dxf>
              <fill>
                <patternFill>
                  <bgColor rgb="FFE2EFDA"/>
                </patternFill>
              </fill>
            </x14:dxf>
          </x14:cfRule>
          <x14:cfRule type="containsText" priority="11" operator="containsText" id="{E18957FB-B809-4AEC-85AB-51C1A2F985E2}">
            <xm:f>NOT(ISERROR(SEARCH(#REF!,F5)))</xm:f>
            <xm:f>#REF!</xm:f>
            <x14:dxf>
              <fill>
                <patternFill>
                  <bgColor rgb="FF375623"/>
                </patternFill>
              </fill>
            </x14:dxf>
          </x14:cfRule>
          <xm:sqref>F5:Y500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155CF89-5E94-4CEF-B950-77F89390FB89}">
          <x14:formula1>
            <xm:f>'DATA - do note move or delete'!$A$1:$A$3</xm:f>
          </x14:formula1>
          <xm:sqref>F5:Y500</xm:sqref>
        </x14:dataValidation>
        <x14:dataValidation type="list" allowBlank="1" showInputMessage="1" showErrorMessage="1" xr:uid="{6FD050BB-A1B2-4849-A56D-EA35C25A9B74}">
          <x14:formula1>
            <xm:f>'DATA - do note move or delete'!$C$1:$C$8</xm:f>
          </x14:formula1>
          <xm:sqref>C5:C500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E8455-F1D8-4B50-819E-524142BCEF1F}">
  <dimension ref="A1:Z500"/>
  <sheetViews>
    <sheetView zoomScale="55" zoomScaleNormal="55" workbookViewId="0">
      <pane ySplit="4" topLeftCell="A12" activePane="bottomLeft" state="frozen"/>
      <selection pane="bottomLeft" activeCell="AB13" sqref="AB13"/>
    </sheetView>
  </sheetViews>
  <sheetFormatPr defaultColWidth="0" defaultRowHeight="14.5" customHeight="1" zeroHeight="1" x14ac:dyDescent="0.35"/>
  <cols>
    <col min="1" max="1" width="24.453125" style="25" customWidth="1"/>
    <col min="2" max="2" width="24.453125" customWidth="1"/>
    <col min="3" max="4" width="19.81640625" customWidth="1"/>
    <col min="5" max="5" width="18.7265625" style="26" customWidth="1"/>
    <col min="6" max="6" width="18.7265625" style="25" customWidth="1"/>
    <col min="7" max="7" width="18.7265625" customWidth="1"/>
    <col min="8" max="8" width="18.7265625" style="26" customWidth="1"/>
    <col min="9" max="9" width="19.81640625" style="25" customWidth="1"/>
    <col min="10" max="24" width="19.81640625" customWidth="1"/>
    <col min="25" max="25" width="19.81640625" style="26" customWidth="1"/>
    <col min="26" max="26" width="36.453125" style="33" customWidth="1"/>
    <col min="27" max="16384" width="8.7265625" hidden="1"/>
  </cols>
  <sheetData>
    <row r="1" spans="1:26" s="35" customFormat="1" ht="15" thickBot="1" x14ac:dyDescent="0.4">
      <c r="A1" s="126" t="s">
        <v>35</v>
      </c>
      <c r="B1" s="127"/>
      <c r="C1" s="127"/>
      <c r="D1" s="127"/>
      <c r="E1" s="128"/>
      <c r="F1" s="146" t="s">
        <v>36</v>
      </c>
      <c r="G1" s="147"/>
      <c r="H1" s="148"/>
      <c r="I1" s="129" t="s">
        <v>37</v>
      </c>
      <c r="J1" s="130"/>
      <c r="K1" s="130"/>
      <c r="L1" s="130"/>
      <c r="M1" s="130"/>
      <c r="N1" s="130"/>
      <c r="O1" s="130"/>
      <c r="P1" s="130"/>
      <c r="Q1" s="130"/>
      <c r="R1" s="130"/>
      <c r="S1" s="130"/>
      <c r="T1" s="130"/>
      <c r="U1" s="130"/>
      <c r="V1" s="130"/>
      <c r="W1" s="130"/>
      <c r="X1" s="130"/>
      <c r="Y1" s="131"/>
      <c r="Z1" s="132" t="s">
        <v>38</v>
      </c>
    </row>
    <row r="2" spans="1:26" ht="56" x14ac:dyDescent="0.35">
      <c r="A2" s="135" t="s">
        <v>39</v>
      </c>
      <c r="B2" s="143" t="s">
        <v>40</v>
      </c>
      <c r="C2" s="137" t="s">
        <v>41</v>
      </c>
      <c r="D2" s="143" t="s">
        <v>42</v>
      </c>
      <c r="E2" s="140" t="s">
        <v>43</v>
      </c>
      <c r="F2" s="155" t="s">
        <v>44</v>
      </c>
      <c r="G2" s="152" t="s">
        <v>45</v>
      </c>
      <c r="H2" s="149" t="s">
        <v>46</v>
      </c>
      <c r="I2" s="27" t="s">
        <v>47</v>
      </c>
      <c r="J2" s="1" t="s">
        <v>48</v>
      </c>
      <c r="K2" s="1" t="s">
        <v>49</v>
      </c>
      <c r="L2" s="1" t="s">
        <v>50</v>
      </c>
      <c r="M2" s="1" t="s">
        <v>51</v>
      </c>
      <c r="N2" s="1" t="s">
        <v>52</v>
      </c>
      <c r="O2" s="1" t="s">
        <v>53</v>
      </c>
      <c r="P2" s="1" t="s">
        <v>54</v>
      </c>
      <c r="Q2" s="1" t="s">
        <v>55</v>
      </c>
      <c r="R2" s="1" t="s">
        <v>56</v>
      </c>
      <c r="S2" s="1" t="s">
        <v>57</v>
      </c>
      <c r="T2" s="1" t="s">
        <v>58</v>
      </c>
      <c r="U2" s="1" t="s">
        <v>59</v>
      </c>
      <c r="V2" s="1" t="s">
        <v>60</v>
      </c>
      <c r="W2" s="1" t="s">
        <v>61</v>
      </c>
      <c r="X2" s="1" t="s">
        <v>62</v>
      </c>
      <c r="Y2" s="28" t="s">
        <v>63</v>
      </c>
      <c r="Z2" s="133"/>
    </row>
    <row r="3" spans="1:26" ht="91.5" customHeight="1" x14ac:dyDescent="0.35">
      <c r="A3" s="135"/>
      <c r="B3" s="144"/>
      <c r="C3" s="138"/>
      <c r="D3" s="138"/>
      <c r="E3" s="141"/>
      <c r="F3" s="156"/>
      <c r="G3" s="153"/>
      <c r="H3" s="150"/>
      <c r="I3" s="29"/>
      <c r="J3" s="2"/>
      <c r="K3" s="2"/>
      <c r="L3" s="2"/>
      <c r="M3" s="2"/>
      <c r="N3" s="2"/>
      <c r="O3" s="2"/>
      <c r="P3" s="2"/>
      <c r="Q3" s="2"/>
      <c r="R3" s="2"/>
      <c r="S3" s="2"/>
      <c r="T3" s="2"/>
      <c r="U3" s="2"/>
      <c r="V3" s="2"/>
      <c r="W3" s="2"/>
      <c r="X3" s="2"/>
      <c r="Y3" s="30"/>
      <c r="Z3" s="133"/>
    </row>
    <row r="4" spans="1:26" s="34" customFormat="1" ht="41.25" customHeight="1" thickBot="1" x14ac:dyDescent="0.4">
      <c r="A4" s="136"/>
      <c r="B4" s="145"/>
      <c r="C4" s="139"/>
      <c r="D4" s="139"/>
      <c r="E4" s="142"/>
      <c r="F4" s="157"/>
      <c r="G4" s="154"/>
      <c r="H4" s="151"/>
      <c r="I4" s="31" t="s">
        <v>64</v>
      </c>
      <c r="J4" s="3" t="s">
        <v>65</v>
      </c>
      <c r="K4" s="3" t="s">
        <v>66</v>
      </c>
      <c r="L4" s="3" t="s">
        <v>67</v>
      </c>
      <c r="M4" s="3" t="s">
        <v>68</v>
      </c>
      <c r="N4" s="3" t="s">
        <v>69</v>
      </c>
      <c r="O4" s="3" t="s">
        <v>70</v>
      </c>
      <c r="P4" s="3" t="s">
        <v>71</v>
      </c>
      <c r="Q4" s="3" t="s">
        <v>72</v>
      </c>
      <c r="R4" s="3" t="s">
        <v>73</v>
      </c>
      <c r="S4" s="3" t="s">
        <v>74</v>
      </c>
      <c r="T4" s="3" t="s">
        <v>75</v>
      </c>
      <c r="U4" s="3" t="s">
        <v>76</v>
      </c>
      <c r="V4" s="3" t="s">
        <v>77</v>
      </c>
      <c r="W4" s="3" t="s">
        <v>78</v>
      </c>
      <c r="X4" s="3" t="s">
        <v>79</v>
      </c>
      <c r="Y4" s="32" t="s">
        <v>80</v>
      </c>
      <c r="Z4" s="134"/>
    </row>
    <row r="5" spans="1:26" x14ac:dyDescent="0.35">
      <c r="A5" s="92" t="s">
        <v>81</v>
      </c>
      <c r="B5" s="93" t="s">
        <v>82</v>
      </c>
      <c r="C5" s="93" t="s">
        <v>83</v>
      </c>
      <c r="D5" s="94">
        <v>300</v>
      </c>
      <c r="E5" s="95" t="s">
        <v>84</v>
      </c>
      <c r="F5" s="96">
        <v>0</v>
      </c>
      <c r="G5" s="97">
        <v>0</v>
      </c>
      <c r="H5" s="98">
        <v>0</v>
      </c>
      <c r="I5" s="96">
        <v>2</v>
      </c>
      <c r="J5" s="97">
        <v>1</v>
      </c>
      <c r="K5" s="97">
        <v>1</v>
      </c>
      <c r="L5" s="97">
        <v>2</v>
      </c>
      <c r="M5" s="97">
        <v>0</v>
      </c>
      <c r="N5" s="97">
        <v>1</v>
      </c>
      <c r="O5" s="97">
        <v>0</v>
      </c>
      <c r="P5" s="97">
        <v>2</v>
      </c>
      <c r="Q5" s="97">
        <v>0</v>
      </c>
      <c r="R5" s="97">
        <v>2</v>
      </c>
      <c r="S5" s="97">
        <v>0</v>
      </c>
      <c r="T5" s="97">
        <v>0</v>
      </c>
      <c r="U5" s="97">
        <v>2</v>
      </c>
      <c r="V5" s="97">
        <v>0</v>
      </c>
      <c r="W5" s="97">
        <v>2</v>
      </c>
      <c r="X5" s="97">
        <v>0</v>
      </c>
      <c r="Y5" s="98">
        <v>1</v>
      </c>
      <c r="Z5" s="99"/>
    </row>
    <row r="6" spans="1:26" x14ac:dyDescent="0.35">
      <c r="A6" s="92" t="s">
        <v>85</v>
      </c>
      <c r="B6" s="93" t="s">
        <v>82</v>
      </c>
      <c r="C6" s="93" t="s">
        <v>86</v>
      </c>
      <c r="D6" s="94">
        <v>24</v>
      </c>
      <c r="E6" s="95" t="s">
        <v>87</v>
      </c>
      <c r="F6" s="96">
        <v>1</v>
      </c>
      <c r="G6" s="97">
        <v>1</v>
      </c>
      <c r="H6" s="98">
        <v>0</v>
      </c>
      <c r="I6" s="96">
        <v>2</v>
      </c>
      <c r="J6" s="97">
        <v>1</v>
      </c>
      <c r="K6" s="97">
        <v>1</v>
      </c>
      <c r="L6" s="97">
        <v>1</v>
      </c>
      <c r="M6" s="97">
        <v>0</v>
      </c>
      <c r="N6" s="97">
        <v>1</v>
      </c>
      <c r="O6" s="97">
        <v>0</v>
      </c>
      <c r="P6" s="97">
        <v>0</v>
      </c>
      <c r="Q6" s="97">
        <v>0</v>
      </c>
      <c r="R6" s="97">
        <v>2</v>
      </c>
      <c r="S6" s="97">
        <v>0</v>
      </c>
      <c r="T6" s="97">
        <v>0</v>
      </c>
      <c r="U6" s="97">
        <v>2</v>
      </c>
      <c r="V6" s="97">
        <v>1</v>
      </c>
      <c r="W6" s="97">
        <v>1</v>
      </c>
      <c r="X6" s="97">
        <v>1</v>
      </c>
      <c r="Y6" s="98">
        <v>0</v>
      </c>
      <c r="Z6" s="99"/>
    </row>
    <row r="7" spans="1:26" x14ac:dyDescent="0.35">
      <c r="A7" s="92" t="s">
        <v>88</v>
      </c>
      <c r="B7" s="93" t="s">
        <v>82</v>
      </c>
      <c r="C7" s="93" t="s">
        <v>89</v>
      </c>
      <c r="D7" s="94">
        <v>245</v>
      </c>
      <c r="E7" s="95" t="s">
        <v>90</v>
      </c>
      <c r="F7" s="96">
        <v>1</v>
      </c>
      <c r="G7" s="97">
        <v>1</v>
      </c>
      <c r="H7" s="98">
        <v>1</v>
      </c>
      <c r="I7" s="96">
        <v>0</v>
      </c>
      <c r="J7" s="97">
        <v>1</v>
      </c>
      <c r="K7" s="97">
        <v>2</v>
      </c>
      <c r="L7" s="97">
        <v>1</v>
      </c>
      <c r="M7" s="97">
        <v>2</v>
      </c>
      <c r="N7" s="97">
        <v>2</v>
      </c>
      <c r="O7" s="97">
        <v>2</v>
      </c>
      <c r="P7" s="97">
        <v>1</v>
      </c>
      <c r="Q7" s="97">
        <v>0</v>
      </c>
      <c r="R7" s="97">
        <v>1</v>
      </c>
      <c r="S7" s="97">
        <v>0</v>
      </c>
      <c r="T7" s="97">
        <v>1</v>
      </c>
      <c r="U7" s="97">
        <v>2</v>
      </c>
      <c r="V7" s="97">
        <v>1</v>
      </c>
      <c r="W7" s="97">
        <v>1</v>
      </c>
      <c r="X7" s="97">
        <v>1</v>
      </c>
      <c r="Y7" s="98">
        <v>1</v>
      </c>
      <c r="Z7" s="99"/>
    </row>
    <row r="8" spans="1:26" x14ac:dyDescent="0.35">
      <c r="A8" s="92" t="s">
        <v>91</v>
      </c>
      <c r="B8" s="93" t="s">
        <v>92</v>
      </c>
      <c r="C8" s="93" t="s">
        <v>83</v>
      </c>
      <c r="D8" s="94">
        <v>65</v>
      </c>
      <c r="E8" s="95" t="s">
        <v>93</v>
      </c>
      <c r="F8" s="96">
        <v>0</v>
      </c>
      <c r="G8" s="97">
        <v>2</v>
      </c>
      <c r="H8" s="98">
        <v>1</v>
      </c>
      <c r="I8" s="96">
        <v>1</v>
      </c>
      <c r="J8" s="97">
        <v>1</v>
      </c>
      <c r="K8" s="97">
        <v>0</v>
      </c>
      <c r="L8" s="97">
        <v>2</v>
      </c>
      <c r="M8" s="97">
        <v>0</v>
      </c>
      <c r="N8" s="97">
        <v>2</v>
      </c>
      <c r="O8" s="97">
        <v>1</v>
      </c>
      <c r="P8" s="97">
        <v>0</v>
      </c>
      <c r="Q8" s="97">
        <v>2</v>
      </c>
      <c r="R8" s="97">
        <v>1</v>
      </c>
      <c r="S8" s="97">
        <v>1</v>
      </c>
      <c r="T8" s="97">
        <v>1</v>
      </c>
      <c r="U8" s="97">
        <v>2</v>
      </c>
      <c r="V8" s="97">
        <v>2</v>
      </c>
      <c r="W8" s="97">
        <v>1</v>
      </c>
      <c r="X8" s="97">
        <v>1</v>
      </c>
      <c r="Y8" s="98">
        <v>0</v>
      </c>
      <c r="Z8" s="99"/>
    </row>
    <row r="9" spans="1:26" x14ac:dyDescent="0.35">
      <c r="A9" s="92" t="s">
        <v>94</v>
      </c>
      <c r="B9" s="93" t="s">
        <v>82</v>
      </c>
      <c r="C9" s="93" t="s">
        <v>89</v>
      </c>
      <c r="D9" s="94">
        <v>34</v>
      </c>
      <c r="E9" s="95" t="s">
        <v>95</v>
      </c>
      <c r="F9" s="96">
        <v>0</v>
      </c>
      <c r="G9" s="97">
        <v>1</v>
      </c>
      <c r="H9" s="98">
        <v>0</v>
      </c>
      <c r="I9" s="96">
        <v>2</v>
      </c>
      <c r="J9" s="97">
        <v>1</v>
      </c>
      <c r="K9" s="97">
        <v>0</v>
      </c>
      <c r="L9" s="97">
        <v>2</v>
      </c>
      <c r="M9" s="97">
        <v>0</v>
      </c>
      <c r="N9" s="97">
        <v>2</v>
      </c>
      <c r="O9" s="97">
        <v>0</v>
      </c>
      <c r="P9" s="97">
        <v>1</v>
      </c>
      <c r="Q9" s="97">
        <v>1</v>
      </c>
      <c r="R9" s="97">
        <v>1</v>
      </c>
      <c r="S9" s="97">
        <v>0</v>
      </c>
      <c r="T9" s="97">
        <v>1</v>
      </c>
      <c r="U9" s="97">
        <v>1</v>
      </c>
      <c r="V9" s="97">
        <v>2</v>
      </c>
      <c r="W9" s="97">
        <v>1</v>
      </c>
      <c r="X9" s="97">
        <v>1</v>
      </c>
      <c r="Y9" s="98">
        <v>2</v>
      </c>
      <c r="Z9" s="99"/>
    </row>
    <row r="10" spans="1:26" x14ac:dyDescent="0.35">
      <c r="A10" s="92" t="s">
        <v>96</v>
      </c>
      <c r="B10" s="93" t="s">
        <v>82</v>
      </c>
      <c r="C10" s="93" t="s">
        <v>97</v>
      </c>
      <c r="D10" s="94">
        <v>255</v>
      </c>
      <c r="E10" s="95" t="s">
        <v>98</v>
      </c>
      <c r="F10" s="96">
        <v>2</v>
      </c>
      <c r="G10" s="97">
        <v>0</v>
      </c>
      <c r="H10" s="98">
        <v>0</v>
      </c>
      <c r="I10" s="96">
        <v>0</v>
      </c>
      <c r="J10" s="97">
        <v>1</v>
      </c>
      <c r="K10" s="97">
        <v>0</v>
      </c>
      <c r="L10" s="97">
        <v>1</v>
      </c>
      <c r="M10" s="97">
        <v>0</v>
      </c>
      <c r="N10" s="97">
        <v>2</v>
      </c>
      <c r="O10" s="97">
        <v>1</v>
      </c>
      <c r="P10" s="97">
        <v>0</v>
      </c>
      <c r="Q10" s="97">
        <v>0</v>
      </c>
      <c r="R10" s="97">
        <v>2</v>
      </c>
      <c r="S10" s="97">
        <v>1</v>
      </c>
      <c r="T10" s="97">
        <v>2</v>
      </c>
      <c r="U10" s="97">
        <v>1</v>
      </c>
      <c r="V10" s="97">
        <v>0</v>
      </c>
      <c r="W10" s="97">
        <v>1</v>
      </c>
      <c r="X10" s="97">
        <v>0</v>
      </c>
      <c r="Y10" s="98">
        <v>1</v>
      </c>
      <c r="Z10" s="99"/>
    </row>
    <row r="11" spans="1:26" x14ac:dyDescent="0.35">
      <c r="A11" s="92" t="s">
        <v>99</v>
      </c>
      <c r="B11" s="93" t="s">
        <v>100</v>
      </c>
      <c r="C11" s="93" t="s">
        <v>101</v>
      </c>
      <c r="D11" s="94">
        <v>80</v>
      </c>
      <c r="E11" s="95" t="s">
        <v>102</v>
      </c>
      <c r="F11" s="96">
        <v>0</v>
      </c>
      <c r="G11" s="97">
        <v>0</v>
      </c>
      <c r="H11" s="98">
        <v>0</v>
      </c>
      <c r="I11" s="96">
        <v>2</v>
      </c>
      <c r="J11" s="97">
        <v>1</v>
      </c>
      <c r="K11" s="97">
        <v>0</v>
      </c>
      <c r="L11" s="97">
        <v>1</v>
      </c>
      <c r="M11" s="97">
        <v>0</v>
      </c>
      <c r="N11" s="97">
        <v>2</v>
      </c>
      <c r="O11" s="97">
        <v>0</v>
      </c>
      <c r="P11" s="97">
        <v>1</v>
      </c>
      <c r="Q11" s="97">
        <v>0</v>
      </c>
      <c r="R11" s="97">
        <v>2</v>
      </c>
      <c r="S11" s="97">
        <v>0</v>
      </c>
      <c r="T11" s="97">
        <v>2</v>
      </c>
      <c r="U11" s="97">
        <v>2</v>
      </c>
      <c r="V11" s="97">
        <v>0</v>
      </c>
      <c r="W11" s="97">
        <v>1</v>
      </c>
      <c r="X11" s="97">
        <v>0</v>
      </c>
      <c r="Y11" s="98">
        <v>1</v>
      </c>
      <c r="Z11" s="99"/>
    </row>
    <row r="12" spans="1:26" x14ac:dyDescent="0.35">
      <c r="A12" s="92" t="s">
        <v>103</v>
      </c>
      <c r="B12" s="93" t="s">
        <v>92</v>
      </c>
      <c r="C12" s="93" t="s">
        <v>89</v>
      </c>
      <c r="D12" s="94">
        <v>80</v>
      </c>
      <c r="E12" s="95" t="s">
        <v>104</v>
      </c>
      <c r="F12" s="96">
        <v>0</v>
      </c>
      <c r="G12" s="97">
        <v>0</v>
      </c>
      <c r="H12" s="98">
        <v>0</v>
      </c>
      <c r="I12" s="96">
        <v>1</v>
      </c>
      <c r="J12" s="97">
        <v>1</v>
      </c>
      <c r="K12" s="97">
        <v>0</v>
      </c>
      <c r="L12" s="97">
        <v>0</v>
      </c>
      <c r="M12" s="97">
        <v>0</v>
      </c>
      <c r="N12" s="97">
        <v>2</v>
      </c>
      <c r="O12" s="97">
        <v>0</v>
      </c>
      <c r="P12" s="97">
        <v>0</v>
      </c>
      <c r="Q12" s="97">
        <v>0</v>
      </c>
      <c r="R12" s="97">
        <v>2</v>
      </c>
      <c r="S12" s="97">
        <v>0</v>
      </c>
      <c r="T12" s="97">
        <v>2</v>
      </c>
      <c r="U12" s="97">
        <v>1</v>
      </c>
      <c r="V12" s="97">
        <v>0</v>
      </c>
      <c r="W12" s="97">
        <v>1</v>
      </c>
      <c r="X12" s="97">
        <v>2</v>
      </c>
      <c r="Y12" s="98">
        <v>2</v>
      </c>
      <c r="Z12" s="99"/>
    </row>
    <row r="13" spans="1:26" x14ac:dyDescent="0.35">
      <c r="A13" s="92" t="s">
        <v>105</v>
      </c>
      <c r="B13" s="93" t="s">
        <v>92</v>
      </c>
      <c r="C13" s="93" t="s">
        <v>83</v>
      </c>
      <c r="D13" s="94">
        <v>256</v>
      </c>
      <c r="E13" s="95" t="s">
        <v>106</v>
      </c>
      <c r="F13" s="96">
        <v>0</v>
      </c>
      <c r="G13" s="97">
        <v>0</v>
      </c>
      <c r="H13" s="98">
        <v>0</v>
      </c>
      <c r="I13" s="96">
        <v>0</v>
      </c>
      <c r="J13" s="97">
        <v>1</v>
      </c>
      <c r="K13" s="97">
        <v>2</v>
      </c>
      <c r="L13" s="97">
        <v>1</v>
      </c>
      <c r="M13" s="97">
        <v>0</v>
      </c>
      <c r="N13" s="97">
        <v>2</v>
      </c>
      <c r="O13" s="97">
        <v>1</v>
      </c>
      <c r="P13" s="97">
        <v>0</v>
      </c>
      <c r="Q13" s="97">
        <v>0</v>
      </c>
      <c r="R13" s="97">
        <v>2</v>
      </c>
      <c r="S13" s="97">
        <v>1</v>
      </c>
      <c r="T13" s="97">
        <v>1</v>
      </c>
      <c r="U13" s="97">
        <v>1</v>
      </c>
      <c r="V13" s="97">
        <v>2</v>
      </c>
      <c r="W13" s="97">
        <v>2</v>
      </c>
      <c r="X13" s="97">
        <v>0</v>
      </c>
      <c r="Y13" s="98">
        <v>1</v>
      </c>
      <c r="Z13" s="99"/>
    </row>
    <row r="14" spans="1:26" x14ac:dyDescent="0.35">
      <c r="A14" s="92"/>
      <c r="B14" s="93"/>
      <c r="C14" s="93"/>
      <c r="D14" s="94"/>
      <c r="E14" s="95"/>
      <c r="F14" s="96"/>
      <c r="G14" s="97"/>
      <c r="H14" s="98"/>
      <c r="I14" s="96"/>
      <c r="J14" s="97"/>
      <c r="K14" s="97"/>
      <c r="L14" s="97"/>
      <c r="M14" s="97"/>
      <c r="N14" s="97"/>
      <c r="O14" s="97"/>
      <c r="P14" s="97"/>
      <c r="Q14" s="97"/>
      <c r="R14" s="97"/>
      <c r="S14" s="97"/>
      <c r="T14" s="97"/>
      <c r="U14" s="97"/>
      <c r="V14" s="97"/>
      <c r="W14" s="97"/>
      <c r="X14" s="97"/>
      <c r="Y14" s="98"/>
      <c r="Z14" s="99"/>
    </row>
    <row r="15" spans="1:26" x14ac:dyDescent="0.35">
      <c r="A15" s="92"/>
      <c r="B15" s="93"/>
      <c r="C15" s="93"/>
      <c r="D15" s="94"/>
      <c r="E15" s="95"/>
      <c r="F15" s="96"/>
      <c r="G15" s="97"/>
      <c r="H15" s="98"/>
      <c r="I15" s="96"/>
      <c r="J15" s="97"/>
      <c r="K15" s="97"/>
      <c r="L15" s="97"/>
      <c r="M15" s="97"/>
      <c r="N15" s="97"/>
      <c r="O15" s="97"/>
      <c r="P15" s="97"/>
      <c r="Q15" s="97"/>
      <c r="R15" s="97"/>
      <c r="S15" s="97"/>
      <c r="T15" s="97"/>
      <c r="U15" s="97"/>
      <c r="V15" s="97"/>
      <c r="W15" s="97"/>
      <c r="X15" s="97"/>
      <c r="Y15" s="98"/>
      <c r="Z15" s="99"/>
    </row>
    <row r="16" spans="1:26" x14ac:dyDescent="0.35">
      <c r="A16" s="92"/>
      <c r="B16" s="93"/>
      <c r="C16" s="93"/>
      <c r="D16" s="94"/>
      <c r="E16" s="95"/>
      <c r="F16" s="96"/>
      <c r="G16" s="97"/>
      <c r="H16" s="98"/>
      <c r="I16" s="96"/>
      <c r="J16" s="97"/>
      <c r="K16" s="97"/>
      <c r="L16" s="97"/>
      <c r="M16" s="97"/>
      <c r="N16" s="97"/>
      <c r="O16" s="97"/>
      <c r="P16" s="97"/>
      <c r="Q16" s="97"/>
      <c r="R16" s="97"/>
      <c r="S16" s="97"/>
      <c r="T16" s="97"/>
      <c r="U16" s="97"/>
      <c r="V16" s="97"/>
      <c r="W16" s="97"/>
      <c r="X16" s="97"/>
      <c r="Y16" s="98"/>
      <c r="Z16" s="99"/>
    </row>
    <row r="17" spans="1:26" x14ac:dyDescent="0.35">
      <c r="A17" s="92"/>
      <c r="B17" s="93"/>
      <c r="C17" s="93"/>
      <c r="D17" s="94"/>
      <c r="E17" s="95"/>
      <c r="F17" s="96"/>
      <c r="G17" s="97"/>
      <c r="H17" s="98"/>
      <c r="I17" s="96"/>
      <c r="J17" s="97"/>
      <c r="K17" s="97"/>
      <c r="L17" s="97"/>
      <c r="M17" s="97"/>
      <c r="N17" s="97"/>
      <c r="O17" s="97"/>
      <c r="P17" s="97"/>
      <c r="Q17" s="97"/>
      <c r="R17" s="97"/>
      <c r="S17" s="97"/>
      <c r="T17" s="97"/>
      <c r="U17" s="97"/>
      <c r="V17" s="97"/>
      <c r="W17" s="97"/>
      <c r="X17" s="97"/>
      <c r="Y17" s="98"/>
      <c r="Z17" s="99"/>
    </row>
    <row r="18" spans="1:26" x14ac:dyDescent="0.35">
      <c r="A18" s="92"/>
      <c r="B18" s="93"/>
      <c r="C18" s="93"/>
      <c r="D18" s="94"/>
      <c r="E18" s="95"/>
      <c r="F18" s="96"/>
      <c r="G18" s="97"/>
      <c r="H18" s="98"/>
      <c r="I18" s="96"/>
      <c r="J18" s="97"/>
      <c r="K18" s="97"/>
      <c r="L18" s="97"/>
      <c r="M18" s="97"/>
      <c r="N18" s="97"/>
      <c r="O18" s="97"/>
      <c r="P18" s="97"/>
      <c r="Q18" s="97"/>
      <c r="R18" s="97"/>
      <c r="S18" s="97"/>
      <c r="T18" s="97"/>
      <c r="U18" s="97"/>
      <c r="V18" s="97"/>
      <c r="W18" s="97"/>
      <c r="X18" s="97"/>
      <c r="Y18" s="98"/>
      <c r="Z18" s="99"/>
    </row>
    <row r="19" spans="1:26" x14ac:dyDescent="0.35">
      <c r="A19" s="92"/>
      <c r="B19" s="93"/>
      <c r="C19" s="93"/>
      <c r="D19" s="94"/>
      <c r="E19" s="95"/>
      <c r="F19" s="96"/>
      <c r="G19" s="97"/>
      <c r="H19" s="98"/>
      <c r="I19" s="96"/>
      <c r="J19" s="97"/>
      <c r="K19" s="97"/>
      <c r="L19" s="97"/>
      <c r="M19" s="97"/>
      <c r="N19" s="97"/>
      <c r="O19" s="97"/>
      <c r="P19" s="97"/>
      <c r="Q19" s="97"/>
      <c r="R19" s="97"/>
      <c r="S19" s="97"/>
      <c r="T19" s="97"/>
      <c r="U19" s="97"/>
      <c r="V19" s="97"/>
      <c r="W19" s="97"/>
      <c r="X19" s="97"/>
      <c r="Y19" s="98"/>
      <c r="Z19" s="99"/>
    </row>
    <row r="20" spans="1:26" x14ac:dyDescent="0.35">
      <c r="A20" s="92"/>
      <c r="B20" s="93"/>
      <c r="C20" s="93"/>
      <c r="D20" s="94"/>
      <c r="E20" s="95"/>
      <c r="F20" s="96"/>
      <c r="G20" s="97"/>
      <c r="H20" s="98"/>
      <c r="I20" s="96"/>
      <c r="J20" s="97"/>
      <c r="K20" s="97"/>
      <c r="L20" s="97"/>
      <c r="M20" s="97"/>
      <c r="N20" s="97"/>
      <c r="O20" s="97"/>
      <c r="P20" s="97"/>
      <c r="Q20" s="97"/>
      <c r="R20" s="97"/>
      <c r="S20" s="97"/>
      <c r="T20" s="97"/>
      <c r="U20" s="97"/>
      <c r="V20" s="97"/>
      <c r="W20" s="97"/>
      <c r="X20" s="97"/>
      <c r="Y20" s="98"/>
      <c r="Z20" s="99"/>
    </row>
    <row r="21" spans="1:26" x14ac:dyDescent="0.35">
      <c r="A21" s="92"/>
      <c r="B21" s="93"/>
      <c r="C21" s="93"/>
      <c r="D21" s="94"/>
      <c r="E21" s="95"/>
      <c r="F21" s="96"/>
      <c r="G21" s="97"/>
      <c r="H21" s="98"/>
      <c r="I21" s="96"/>
      <c r="J21" s="97"/>
      <c r="K21" s="97"/>
      <c r="L21" s="97"/>
      <c r="M21" s="97"/>
      <c r="N21" s="97"/>
      <c r="O21" s="97"/>
      <c r="P21" s="97"/>
      <c r="Q21" s="97"/>
      <c r="R21" s="97"/>
      <c r="S21" s="97"/>
      <c r="T21" s="97"/>
      <c r="U21" s="97"/>
      <c r="V21" s="97"/>
      <c r="W21" s="97"/>
      <c r="X21" s="97"/>
      <c r="Y21" s="98"/>
      <c r="Z21" s="99"/>
    </row>
    <row r="22" spans="1:26" x14ac:dyDescent="0.35">
      <c r="A22" s="92"/>
      <c r="B22" s="93"/>
      <c r="C22" s="93"/>
      <c r="D22" s="94"/>
      <c r="E22" s="95"/>
      <c r="F22" s="96"/>
      <c r="G22" s="97"/>
      <c r="H22" s="98"/>
      <c r="I22" s="96"/>
      <c r="J22" s="97"/>
      <c r="K22" s="97"/>
      <c r="L22" s="97"/>
      <c r="M22" s="97"/>
      <c r="N22" s="97"/>
      <c r="O22" s="97"/>
      <c r="P22" s="97"/>
      <c r="Q22" s="97"/>
      <c r="R22" s="97"/>
      <c r="S22" s="97"/>
      <c r="T22" s="97"/>
      <c r="U22" s="97"/>
      <c r="V22" s="97"/>
      <c r="W22" s="97"/>
      <c r="X22" s="97"/>
      <c r="Y22" s="98"/>
      <c r="Z22" s="99"/>
    </row>
    <row r="23" spans="1:26" x14ac:dyDescent="0.35">
      <c r="A23" s="92"/>
      <c r="B23" s="93"/>
      <c r="C23" s="93"/>
      <c r="D23" s="94"/>
      <c r="E23" s="95"/>
      <c r="F23" s="96"/>
      <c r="G23" s="97"/>
      <c r="H23" s="98"/>
      <c r="I23" s="96"/>
      <c r="J23" s="97"/>
      <c r="K23" s="97"/>
      <c r="L23" s="97"/>
      <c r="M23" s="97"/>
      <c r="N23" s="97"/>
      <c r="O23" s="97"/>
      <c r="P23" s="97"/>
      <c r="Q23" s="97"/>
      <c r="R23" s="97"/>
      <c r="S23" s="97"/>
      <c r="T23" s="97"/>
      <c r="U23" s="97"/>
      <c r="V23" s="97"/>
      <c r="W23" s="97"/>
      <c r="X23" s="97"/>
      <c r="Y23" s="98"/>
      <c r="Z23" s="99"/>
    </row>
    <row r="24" spans="1:26" x14ac:dyDescent="0.35">
      <c r="A24" s="92"/>
      <c r="B24" s="93"/>
      <c r="C24" s="93"/>
      <c r="D24" s="94"/>
      <c r="E24" s="95"/>
      <c r="F24" s="96"/>
      <c r="G24" s="97"/>
      <c r="H24" s="98"/>
      <c r="I24" s="96"/>
      <c r="J24" s="97"/>
      <c r="K24" s="97"/>
      <c r="L24" s="97"/>
      <c r="M24" s="97"/>
      <c r="N24" s="97"/>
      <c r="O24" s="97"/>
      <c r="P24" s="97"/>
      <c r="Q24" s="97"/>
      <c r="R24" s="97"/>
      <c r="S24" s="97"/>
      <c r="T24" s="97"/>
      <c r="U24" s="97"/>
      <c r="V24" s="97"/>
      <c r="W24" s="97"/>
      <c r="X24" s="97"/>
      <c r="Y24" s="98"/>
      <c r="Z24" s="99"/>
    </row>
    <row r="25" spans="1:26" x14ac:dyDescent="0.35">
      <c r="A25" s="92"/>
      <c r="B25" s="93"/>
      <c r="C25" s="93"/>
      <c r="D25" s="94"/>
      <c r="E25" s="95"/>
      <c r="F25" s="96"/>
      <c r="G25" s="97"/>
      <c r="H25" s="98"/>
      <c r="I25" s="96"/>
      <c r="J25" s="97"/>
      <c r="K25" s="97"/>
      <c r="L25" s="97"/>
      <c r="M25" s="97"/>
      <c r="N25" s="97"/>
      <c r="O25" s="97"/>
      <c r="P25" s="97"/>
      <c r="Q25" s="97"/>
      <c r="R25" s="97"/>
      <c r="S25" s="97"/>
      <c r="T25" s="97"/>
      <c r="U25" s="97"/>
      <c r="V25" s="97"/>
      <c r="W25" s="97"/>
      <c r="X25" s="97"/>
      <c r="Y25" s="98"/>
      <c r="Z25" s="99"/>
    </row>
    <row r="26" spans="1:26" x14ac:dyDescent="0.35">
      <c r="A26" s="92"/>
      <c r="B26" s="93"/>
      <c r="C26" s="93"/>
      <c r="D26" s="94"/>
      <c r="E26" s="95"/>
      <c r="F26" s="96"/>
      <c r="G26" s="97"/>
      <c r="H26" s="98"/>
      <c r="I26" s="96"/>
      <c r="J26" s="97"/>
      <c r="K26" s="97"/>
      <c r="L26" s="97"/>
      <c r="M26" s="97"/>
      <c r="N26" s="97"/>
      <c r="O26" s="97"/>
      <c r="P26" s="97"/>
      <c r="Q26" s="97"/>
      <c r="R26" s="97"/>
      <c r="S26" s="97"/>
      <c r="T26" s="97"/>
      <c r="U26" s="97"/>
      <c r="V26" s="97"/>
      <c r="W26" s="97"/>
      <c r="X26" s="97"/>
      <c r="Y26" s="98"/>
      <c r="Z26" s="99"/>
    </row>
    <row r="27" spans="1:26" x14ac:dyDescent="0.35">
      <c r="A27" s="92"/>
      <c r="B27" s="93"/>
      <c r="C27" s="93"/>
      <c r="D27" s="94"/>
      <c r="E27" s="95"/>
      <c r="F27" s="96"/>
      <c r="G27" s="97"/>
      <c r="H27" s="98"/>
      <c r="I27" s="96"/>
      <c r="J27" s="97"/>
      <c r="K27" s="97"/>
      <c r="L27" s="97"/>
      <c r="M27" s="97"/>
      <c r="N27" s="97"/>
      <c r="O27" s="97"/>
      <c r="P27" s="97"/>
      <c r="Q27" s="97"/>
      <c r="R27" s="97"/>
      <c r="S27" s="97"/>
      <c r="T27" s="97"/>
      <c r="U27" s="97"/>
      <c r="V27" s="97"/>
      <c r="W27" s="97"/>
      <c r="X27" s="97"/>
      <c r="Y27" s="98"/>
      <c r="Z27" s="99"/>
    </row>
    <row r="28" spans="1:26" x14ac:dyDescent="0.35">
      <c r="A28" s="92"/>
      <c r="B28" s="93"/>
      <c r="C28" s="93"/>
      <c r="D28" s="94"/>
      <c r="E28" s="95"/>
      <c r="F28" s="96"/>
      <c r="G28" s="97"/>
      <c r="H28" s="98"/>
      <c r="I28" s="96"/>
      <c r="J28" s="97"/>
      <c r="K28" s="97"/>
      <c r="L28" s="97"/>
      <c r="M28" s="97"/>
      <c r="N28" s="97"/>
      <c r="O28" s="97"/>
      <c r="P28" s="97"/>
      <c r="Q28" s="97"/>
      <c r="R28" s="97"/>
      <c r="S28" s="97"/>
      <c r="T28" s="97"/>
      <c r="U28" s="97"/>
      <c r="V28" s="97"/>
      <c r="W28" s="97"/>
      <c r="X28" s="97"/>
      <c r="Y28" s="98"/>
      <c r="Z28" s="99"/>
    </row>
    <row r="29" spans="1:26" x14ac:dyDescent="0.35">
      <c r="A29" s="92"/>
      <c r="B29" s="93"/>
      <c r="C29" s="93"/>
      <c r="D29" s="94"/>
      <c r="E29" s="95"/>
      <c r="F29" s="96"/>
      <c r="G29" s="97"/>
      <c r="H29" s="98"/>
      <c r="I29" s="96"/>
      <c r="J29" s="97"/>
      <c r="K29" s="97"/>
      <c r="L29" s="97"/>
      <c r="M29" s="97"/>
      <c r="N29" s="97"/>
      <c r="O29" s="97"/>
      <c r="P29" s="97"/>
      <c r="Q29" s="97"/>
      <c r="R29" s="97"/>
      <c r="S29" s="97"/>
      <c r="T29" s="97"/>
      <c r="U29" s="97"/>
      <c r="V29" s="97"/>
      <c r="W29" s="97"/>
      <c r="X29" s="97"/>
      <c r="Y29" s="98"/>
      <c r="Z29" s="99"/>
    </row>
    <row r="30" spans="1:26" x14ac:dyDescent="0.35">
      <c r="A30" s="92"/>
      <c r="B30" s="93"/>
      <c r="C30" s="93"/>
      <c r="D30" s="94"/>
      <c r="E30" s="95"/>
      <c r="F30" s="96"/>
      <c r="G30" s="97"/>
      <c r="H30" s="98"/>
      <c r="I30" s="96"/>
      <c r="J30" s="97"/>
      <c r="K30" s="97"/>
      <c r="L30" s="97"/>
      <c r="M30" s="97"/>
      <c r="N30" s="97"/>
      <c r="O30" s="97"/>
      <c r="P30" s="97"/>
      <c r="Q30" s="97"/>
      <c r="R30" s="97"/>
      <c r="S30" s="97"/>
      <c r="T30" s="97"/>
      <c r="U30" s="97"/>
      <c r="V30" s="97"/>
      <c r="W30" s="97"/>
      <c r="X30" s="97"/>
      <c r="Y30" s="98"/>
      <c r="Z30" s="99"/>
    </row>
    <row r="31" spans="1:26" x14ac:dyDescent="0.35">
      <c r="A31" s="92"/>
      <c r="B31" s="93"/>
      <c r="C31" s="93"/>
      <c r="D31" s="94"/>
      <c r="E31" s="95"/>
      <c r="F31" s="96"/>
      <c r="G31" s="97"/>
      <c r="H31" s="98"/>
      <c r="I31" s="96"/>
      <c r="J31" s="97"/>
      <c r="K31" s="97"/>
      <c r="L31" s="97"/>
      <c r="M31" s="97"/>
      <c r="N31" s="97"/>
      <c r="O31" s="97"/>
      <c r="P31" s="97"/>
      <c r="Q31" s="97"/>
      <c r="R31" s="97"/>
      <c r="S31" s="97"/>
      <c r="T31" s="97"/>
      <c r="U31" s="97"/>
      <c r="V31" s="97"/>
      <c r="W31" s="97"/>
      <c r="X31" s="97"/>
      <c r="Y31" s="98"/>
      <c r="Z31" s="99"/>
    </row>
    <row r="32" spans="1:26" x14ac:dyDescent="0.35">
      <c r="A32" s="100"/>
      <c r="B32" s="101"/>
      <c r="C32" s="101"/>
      <c r="D32" s="102"/>
      <c r="E32" s="103"/>
      <c r="F32" s="96"/>
      <c r="G32" s="97"/>
      <c r="H32" s="98"/>
      <c r="I32" s="96"/>
      <c r="J32" s="97"/>
      <c r="K32" s="97"/>
      <c r="L32" s="97"/>
      <c r="M32" s="97"/>
      <c r="N32" s="97"/>
      <c r="O32" s="97"/>
      <c r="P32" s="97"/>
      <c r="Q32" s="97"/>
      <c r="R32" s="97"/>
      <c r="S32" s="97"/>
      <c r="T32" s="97"/>
      <c r="U32" s="97"/>
      <c r="V32" s="97"/>
      <c r="W32" s="97"/>
      <c r="X32" s="97"/>
      <c r="Y32" s="98"/>
      <c r="Z32" s="104"/>
    </row>
    <row r="33" spans="1:26" x14ac:dyDescent="0.35">
      <c r="A33" s="100"/>
      <c r="B33" s="101"/>
      <c r="C33" s="101"/>
      <c r="D33" s="102"/>
      <c r="E33" s="103"/>
      <c r="F33" s="96"/>
      <c r="G33" s="97"/>
      <c r="H33" s="98"/>
      <c r="I33" s="96"/>
      <c r="J33" s="97"/>
      <c r="K33" s="97"/>
      <c r="L33" s="97"/>
      <c r="M33" s="97"/>
      <c r="N33" s="97"/>
      <c r="O33" s="97"/>
      <c r="P33" s="97"/>
      <c r="Q33" s="97"/>
      <c r="R33" s="97"/>
      <c r="S33" s="97"/>
      <c r="T33" s="97"/>
      <c r="U33" s="97"/>
      <c r="V33" s="97"/>
      <c r="W33" s="97"/>
      <c r="X33" s="97"/>
      <c r="Y33" s="98"/>
      <c r="Z33" s="104"/>
    </row>
    <row r="34" spans="1:26" x14ac:dyDescent="0.35">
      <c r="A34" s="100"/>
      <c r="B34" s="101"/>
      <c r="C34" s="101"/>
      <c r="D34" s="102"/>
      <c r="E34" s="103"/>
      <c r="F34" s="96"/>
      <c r="G34" s="97"/>
      <c r="H34" s="98"/>
      <c r="I34" s="96"/>
      <c r="J34" s="97"/>
      <c r="K34" s="97"/>
      <c r="L34" s="97"/>
      <c r="M34" s="97"/>
      <c r="N34" s="97"/>
      <c r="O34" s="97"/>
      <c r="P34" s="97"/>
      <c r="Q34" s="97"/>
      <c r="R34" s="97"/>
      <c r="S34" s="97"/>
      <c r="T34" s="97"/>
      <c r="U34" s="97"/>
      <c r="V34" s="97"/>
      <c r="W34" s="97"/>
      <c r="X34" s="97"/>
      <c r="Y34" s="98"/>
      <c r="Z34" s="104"/>
    </row>
    <row r="35" spans="1:26" x14ac:dyDescent="0.35">
      <c r="A35" s="100"/>
      <c r="B35" s="101"/>
      <c r="C35" s="101"/>
      <c r="D35" s="102"/>
      <c r="E35" s="103"/>
      <c r="F35" s="96"/>
      <c r="G35" s="97"/>
      <c r="H35" s="98"/>
      <c r="I35" s="96"/>
      <c r="J35" s="97"/>
      <c r="K35" s="97"/>
      <c r="L35" s="97"/>
      <c r="M35" s="97"/>
      <c r="N35" s="97"/>
      <c r="O35" s="97"/>
      <c r="P35" s="97"/>
      <c r="Q35" s="97"/>
      <c r="R35" s="97"/>
      <c r="S35" s="97"/>
      <c r="T35" s="97"/>
      <c r="U35" s="97"/>
      <c r="V35" s="97"/>
      <c r="W35" s="97"/>
      <c r="X35" s="97"/>
      <c r="Y35" s="98"/>
      <c r="Z35" s="104"/>
    </row>
    <row r="36" spans="1:26" x14ac:dyDescent="0.35">
      <c r="A36" s="100"/>
      <c r="B36" s="101"/>
      <c r="C36" s="101"/>
      <c r="D36" s="102"/>
      <c r="E36" s="103"/>
      <c r="F36" s="96"/>
      <c r="G36" s="97"/>
      <c r="H36" s="98"/>
      <c r="I36" s="96"/>
      <c r="J36" s="97"/>
      <c r="K36" s="97"/>
      <c r="L36" s="97"/>
      <c r="M36" s="97"/>
      <c r="N36" s="97"/>
      <c r="O36" s="97"/>
      <c r="P36" s="97"/>
      <c r="Q36" s="97"/>
      <c r="R36" s="97"/>
      <c r="S36" s="97"/>
      <c r="T36" s="97"/>
      <c r="U36" s="97"/>
      <c r="V36" s="97"/>
      <c r="W36" s="97"/>
      <c r="X36" s="97"/>
      <c r="Y36" s="98"/>
      <c r="Z36" s="104"/>
    </row>
    <row r="37" spans="1:26" x14ac:dyDescent="0.35">
      <c r="A37" s="100"/>
      <c r="B37" s="101"/>
      <c r="C37" s="101"/>
      <c r="D37" s="102"/>
      <c r="E37" s="103"/>
      <c r="F37" s="96"/>
      <c r="G37" s="97"/>
      <c r="H37" s="98"/>
      <c r="I37" s="96"/>
      <c r="J37" s="97"/>
      <c r="K37" s="97"/>
      <c r="L37" s="97"/>
      <c r="M37" s="97"/>
      <c r="N37" s="97"/>
      <c r="O37" s="97"/>
      <c r="P37" s="97"/>
      <c r="Q37" s="97"/>
      <c r="R37" s="97"/>
      <c r="S37" s="97"/>
      <c r="T37" s="97"/>
      <c r="U37" s="97"/>
      <c r="V37" s="97"/>
      <c r="W37" s="97"/>
      <c r="X37" s="97"/>
      <c r="Y37" s="98"/>
      <c r="Z37" s="104"/>
    </row>
    <row r="38" spans="1:26" x14ac:dyDescent="0.35">
      <c r="A38" s="100"/>
      <c r="B38" s="101"/>
      <c r="C38" s="101"/>
      <c r="D38" s="102"/>
      <c r="E38" s="103"/>
      <c r="F38" s="96"/>
      <c r="G38" s="97"/>
      <c r="H38" s="98"/>
      <c r="I38" s="96"/>
      <c r="J38" s="97"/>
      <c r="K38" s="97"/>
      <c r="L38" s="97"/>
      <c r="M38" s="97"/>
      <c r="N38" s="97"/>
      <c r="O38" s="97"/>
      <c r="P38" s="97"/>
      <c r="Q38" s="97"/>
      <c r="R38" s="97"/>
      <c r="S38" s="97"/>
      <c r="T38" s="97"/>
      <c r="U38" s="97"/>
      <c r="V38" s="97"/>
      <c r="W38" s="97"/>
      <c r="X38" s="97"/>
      <c r="Y38" s="98"/>
      <c r="Z38" s="104"/>
    </row>
    <row r="39" spans="1:26" x14ac:dyDescent="0.35">
      <c r="A39" s="100"/>
      <c r="B39" s="101"/>
      <c r="C39" s="101"/>
      <c r="D39" s="102"/>
      <c r="E39" s="103"/>
      <c r="F39" s="96"/>
      <c r="G39" s="97"/>
      <c r="H39" s="98"/>
      <c r="I39" s="96"/>
      <c r="J39" s="97"/>
      <c r="K39" s="97"/>
      <c r="L39" s="97"/>
      <c r="M39" s="97"/>
      <c r="N39" s="97"/>
      <c r="O39" s="97"/>
      <c r="P39" s="97"/>
      <c r="Q39" s="97"/>
      <c r="R39" s="97"/>
      <c r="S39" s="97"/>
      <c r="T39" s="97"/>
      <c r="U39" s="97"/>
      <c r="V39" s="97"/>
      <c r="W39" s="97"/>
      <c r="X39" s="97"/>
      <c r="Y39" s="98"/>
      <c r="Z39" s="104"/>
    </row>
    <row r="40" spans="1:26" x14ac:dyDescent="0.35">
      <c r="A40" s="100"/>
      <c r="B40" s="101"/>
      <c r="C40" s="101"/>
      <c r="D40" s="102"/>
      <c r="E40" s="103"/>
      <c r="F40" s="96"/>
      <c r="G40" s="97"/>
      <c r="H40" s="98"/>
      <c r="I40" s="96"/>
      <c r="J40" s="97"/>
      <c r="K40" s="97"/>
      <c r="L40" s="97"/>
      <c r="M40" s="97"/>
      <c r="N40" s="97"/>
      <c r="O40" s="97"/>
      <c r="P40" s="97"/>
      <c r="Q40" s="97"/>
      <c r="R40" s="97"/>
      <c r="S40" s="97"/>
      <c r="T40" s="97"/>
      <c r="U40" s="97"/>
      <c r="V40" s="97"/>
      <c r="W40" s="97"/>
      <c r="X40" s="97"/>
      <c r="Y40" s="98"/>
      <c r="Z40" s="104"/>
    </row>
    <row r="41" spans="1:26" x14ac:dyDescent="0.35">
      <c r="A41" s="100"/>
      <c r="B41" s="101"/>
      <c r="C41" s="101"/>
      <c r="D41" s="102"/>
      <c r="E41" s="103"/>
      <c r="F41" s="96"/>
      <c r="G41" s="97"/>
      <c r="H41" s="98"/>
      <c r="I41" s="96"/>
      <c r="J41" s="97"/>
      <c r="K41" s="97"/>
      <c r="L41" s="97"/>
      <c r="M41" s="97"/>
      <c r="N41" s="97"/>
      <c r="O41" s="97"/>
      <c r="P41" s="97"/>
      <c r="Q41" s="97"/>
      <c r="R41" s="97"/>
      <c r="S41" s="97"/>
      <c r="T41" s="97"/>
      <c r="U41" s="97"/>
      <c r="V41" s="97"/>
      <c r="W41" s="97"/>
      <c r="X41" s="97"/>
      <c r="Y41" s="98"/>
      <c r="Z41" s="104"/>
    </row>
    <row r="42" spans="1:26" x14ac:dyDescent="0.35">
      <c r="A42" s="100"/>
      <c r="B42" s="101"/>
      <c r="C42" s="101"/>
      <c r="D42" s="102"/>
      <c r="E42" s="103"/>
      <c r="F42" s="96"/>
      <c r="G42" s="97"/>
      <c r="H42" s="98"/>
      <c r="I42" s="96"/>
      <c r="J42" s="97"/>
      <c r="K42" s="97"/>
      <c r="L42" s="97"/>
      <c r="M42" s="97"/>
      <c r="N42" s="97"/>
      <c r="O42" s="97"/>
      <c r="P42" s="97"/>
      <c r="Q42" s="97"/>
      <c r="R42" s="97"/>
      <c r="S42" s="97"/>
      <c r="T42" s="97"/>
      <c r="U42" s="97"/>
      <c r="V42" s="97"/>
      <c r="W42" s="97"/>
      <c r="X42" s="97"/>
      <c r="Y42" s="98"/>
      <c r="Z42" s="104"/>
    </row>
    <row r="43" spans="1:26" x14ac:dyDescent="0.35">
      <c r="A43" s="100"/>
      <c r="B43" s="101"/>
      <c r="C43" s="101"/>
      <c r="D43" s="102"/>
      <c r="E43" s="103"/>
      <c r="F43" s="96"/>
      <c r="G43" s="97"/>
      <c r="H43" s="98"/>
      <c r="I43" s="96"/>
      <c r="J43" s="97"/>
      <c r="K43" s="97"/>
      <c r="L43" s="97"/>
      <c r="M43" s="97"/>
      <c r="N43" s="97"/>
      <c r="O43" s="97"/>
      <c r="P43" s="97"/>
      <c r="Q43" s="97"/>
      <c r="R43" s="97"/>
      <c r="S43" s="97"/>
      <c r="T43" s="97"/>
      <c r="U43" s="97"/>
      <c r="V43" s="97"/>
      <c r="W43" s="97"/>
      <c r="X43" s="97"/>
      <c r="Y43" s="98"/>
      <c r="Z43" s="104"/>
    </row>
    <row r="44" spans="1:26" x14ac:dyDescent="0.35">
      <c r="A44" s="100"/>
      <c r="B44" s="101"/>
      <c r="C44" s="101"/>
      <c r="D44" s="102"/>
      <c r="E44" s="103"/>
      <c r="F44" s="96"/>
      <c r="G44" s="97"/>
      <c r="H44" s="98"/>
      <c r="I44" s="96"/>
      <c r="J44" s="97"/>
      <c r="K44" s="97"/>
      <c r="L44" s="97"/>
      <c r="M44" s="97"/>
      <c r="N44" s="97"/>
      <c r="O44" s="97"/>
      <c r="P44" s="97"/>
      <c r="Q44" s="97"/>
      <c r="R44" s="97"/>
      <c r="S44" s="97"/>
      <c r="T44" s="97"/>
      <c r="U44" s="97"/>
      <c r="V44" s="97"/>
      <c r="W44" s="97"/>
      <c r="X44" s="97"/>
      <c r="Y44" s="98"/>
      <c r="Z44" s="104"/>
    </row>
    <row r="45" spans="1:26" x14ac:dyDescent="0.35">
      <c r="A45" s="100"/>
      <c r="B45" s="101"/>
      <c r="C45" s="101"/>
      <c r="D45" s="102"/>
      <c r="E45" s="103"/>
      <c r="F45" s="96"/>
      <c r="G45" s="97"/>
      <c r="H45" s="98"/>
      <c r="I45" s="96"/>
      <c r="J45" s="97"/>
      <c r="K45" s="97"/>
      <c r="L45" s="97"/>
      <c r="M45" s="97"/>
      <c r="N45" s="97"/>
      <c r="O45" s="97"/>
      <c r="P45" s="97"/>
      <c r="Q45" s="97"/>
      <c r="R45" s="97"/>
      <c r="S45" s="97"/>
      <c r="T45" s="97"/>
      <c r="U45" s="97"/>
      <c r="V45" s="97"/>
      <c r="W45" s="97"/>
      <c r="X45" s="97"/>
      <c r="Y45" s="98"/>
      <c r="Z45" s="104"/>
    </row>
    <row r="46" spans="1:26" x14ac:dyDescent="0.35">
      <c r="A46" s="100"/>
      <c r="B46" s="101"/>
      <c r="C46" s="101"/>
      <c r="D46" s="102"/>
      <c r="E46" s="103"/>
      <c r="F46" s="96"/>
      <c r="G46" s="97"/>
      <c r="H46" s="98"/>
      <c r="I46" s="96"/>
      <c r="J46" s="97"/>
      <c r="K46" s="97"/>
      <c r="L46" s="97"/>
      <c r="M46" s="97"/>
      <c r="N46" s="97"/>
      <c r="O46" s="97"/>
      <c r="P46" s="97"/>
      <c r="Q46" s="97"/>
      <c r="R46" s="97"/>
      <c r="S46" s="97"/>
      <c r="T46" s="97"/>
      <c r="U46" s="97"/>
      <c r="V46" s="97"/>
      <c r="W46" s="97"/>
      <c r="X46" s="97"/>
      <c r="Y46" s="98"/>
      <c r="Z46" s="104"/>
    </row>
    <row r="47" spans="1:26" x14ac:dyDescent="0.35">
      <c r="A47" s="100"/>
      <c r="B47" s="101"/>
      <c r="C47" s="101"/>
      <c r="D47" s="102"/>
      <c r="E47" s="103"/>
      <c r="F47" s="96"/>
      <c r="G47" s="97"/>
      <c r="H47" s="98"/>
      <c r="I47" s="96"/>
      <c r="J47" s="97"/>
      <c r="K47" s="97"/>
      <c r="L47" s="97"/>
      <c r="M47" s="97"/>
      <c r="N47" s="97"/>
      <c r="O47" s="97"/>
      <c r="P47" s="97"/>
      <c r="Q47" s="97"/>
      <c r="R47" s="97"/>
      <c r="S47" s="97"/>
      <c r="T47" s="97"/>
      <c r="U47" s="97"/>
      <c r="V47" s="97"/>
      <c r="W47" s="97"/>
      <c r="X47" s="97"/>
      <c r="Y47" s="98"/>
      <c r="Z47" s="104"/>
    </row>
    <row r="48" spans="1:26" x14ac:dyDescent="0.35">
      <c r="A48" s="100"/>
      <c r="B48" s="101"/>
      <c r="C48" s="101"/>
      <c r="D48" s="102"/>
      <c r="E48" s="103"/>
      <c r="F48" s="96"/>
      <c r="G48" s="97"/>
      <c r="H48" s="98"/>
      <c r="I48" s="96"/>
      <c r="J48" s="97"/>
      <c r="K48" s="97"/>
      <c r="L48" s="97"/>
      <c r="M48" s="97"/>
      <c r="N48" s="97"/>
      <c r="O48" s="97"/>
      <c r="P48" s="97"/>
      <c r="Q48" s="97"/>
      <c r="R48" s="97"/>
      <c r="S48" s="97"/>
      <c r="T48" s="97"/>
      <c r="U48" s="97"/>
      <c r="V48" s="97"/>
      <c r="W48" s="97"/>
      <c r="X48" s="97"/>
      <c r="Y48" s="98"/>
      <c r="Z48" s="104"/>
    </row>
    <row r="49" spans="1:26" x14ac:dyDescent="0.35">
      <c r="A49" s="100"/>
      <c r="B49" s="101"/>
      <c r="C49" s="101"/>
      <c r="D49" s="102"/>
      <c r="E49" s="103"/>
      <c r="F49" s="96"/>
      <c r="G49" s="97"/>
      <c r="H49" s="98"/>
      <c r="I49" s="96"/>
      <c r="J49" s="97"/>
      <c r="K49" s="97"/>
      <c r="L49" s="97"/>
      <c r="M49" s="97"/>
      <c r="N49" s="97"/>
      <c r="O49" s="97"/>
      <c r="P49" s="97"/>
      <c r="Q49" s="97"/>
      <c r="R49" s="97"/>
      <c r="S49" s="97"/>
      <c r="T49" s="97"/>
      <c r="U49" s="97"/>
      <c r="V49" s="97"/>
      <c r="W49" s="97"/>
      <c r="X49" s="97"/>
      <c r="Y49" s="98"/>
      <c r="Z49" s="104"/>
    </row>
    <row r="50" spans="1:26" x14ac:dyDescent="0.35">
      <c r="A50" s="100"/>
      <c r="B50" s="101"/>
      <c r="C50" s="101"/>
      <c r="D50" s="102"/>
      <c r="E50" s="103"/>
      <c r="F50" s="96"/>
      <c r="G50" s="97"/>
      <c r="H50" s="98"/>
      <c r="I50" s="96"/>
      <c r="J50" s="97"/>
      <c r="K50" s="97"/>
      <c r="L50" s="97"/>
      <c r="M50" s="97"/>
      <c r="N50" s="97"/>
      <c r="O50" s="97"/>
      <c r="P50" s="97"/>
      <c r="Q50" s="97"/>
      <c r="R50" s="97"/>
      <c r="S50" s="97"/>
      <c r="T50" s="97"/>
      <c r="U50" s="97"/>
      <c r="V50" s="97"/>
      <c r="W50" s="97"/>
      <c r="X50" s="97"/>
      <c r="Y50" s="98"/>
      <c r="Z50" s="104"/>
    </row>
    <row r="51" spans="1:26" x14ac:dyDescent="0.35">
      <c r="A51" s="100"/>
      <c r="B51" s="101"/>
      <c r="C51" s="101"/>
      <c r="D51" s="102"/>
      <c r="E51" s="103"/>
      <c r="F51" s="96"/>
      <c r="G51" s="97"/>
      <c r="H51" s="98"/>
      <c r="I51" s="96"/>
      <c r="J51" s="97"/>
      <c r="K51" s="97"/>
      <c r="L51" s="97"/>
      <c r="M51" s="97"/>
      <c r="N51" s="97"/>
      <c r="O51" s="97"/>
      <c r="P51" s="97"/>
      <c r="Q51" s="97"/>
      <c r="R51" s="97"/>
      <c r="S51" s="97"/>
      <c r="T51" s="97"/>
      <c r="U51" s="97"/>
      <c r="V51" s="97"/>
      <c r="W51" s="97"/>
      <c r="X51" s="97"/>
      <c r="Y51" s="98"/>
      <c r="Z51" s="104"/>
    </row>
    <row r="52" spans="1:26" x14ac:dyDescent="0.35">
      <c r="A52" s="100"/>
      <c r="B52" s="101"/>
      <c r="C52" s="101"/>
      <c r="D52" s="102"/>
      <c r="E52" s="103"/>
      <c r="F52" s="96"/>
      <c r="G52" s="97"/>
      <c r="H52" s="98"/>
      <c r="I52" s="96"/>
      <c r="J52" s="97"/>
      <c r="K52" s="97"/>
      <c r="L52" s="97"/>
      <c r="M52" s="97"/>
      <c r="N52" s="97"/>
      <c r="O52" s="97"/>
      <c r="P52" s="97"/>
      <c r="Q52" s="97"/>
      <c r="R52" s="97"/>
      <c r="S52" s="97"/>
      <c r="T52" s="97"/>
      <c r="U52" s="97"/>
      <c r="V52" s="97"/>
      <c r="W52" s="97"/>
      <c r="X52" s="97"/>
      <c r="Y52" s="98"/>
      <c r="Z52" s="104"/>
    </row>
    <row r="53" spans="1:26" x14ac:dyDescent="0.35">
      <c r="A53" s="100"/>
      <c r="B53" s="101"/>
      <c r="C53" s="101"/>
      <c r="D53" s="102"/>
      <c r="E53" s="103"/>
      <c r="F53" s="96"/>
      <c r="G53" s="97"/>
      <c r="H53" s="98"/>
      <c r="I53" s="96"/>
      <c r="J53" s="97"/>
      <c r="K53" s="97"/>
      <c r="L53" s="97"/>
      <c r="M53" s="97"/>
      <c r="N53" s="97"/>
      <c r="O53" s="97"/>
      <c r="P53" s="97"/>
      <c r="Q53" s="97"/>
      <c r="R53" s="97"/>
      <c r="S53" s="97"/>
      <c r="T53" s="97"/>
      <c r="U53" s="97"/>
      <c r="V53" s="97"/>
      <c r="W53" s="97"/>
      <c r="X53" s="97"/>
      <c r="Y53" s="98"/>
      <c r="Z53" s="104"/>
    </row>
    <row r="54" spans="1:26" x14ac:dyDescent="0.35">
      <c r="A54" s="100"/>
      <c r="B54" s="101"/>
      <c r="C54" s="101"/>
      <c r="D54" s="102"/>
      <c r="E54" s="103"/>
      <c r="F54" s="96"/>
      <c r="G54" s="97"/>
      <c r="H54" s="98"/>
      <c r="I54" s="96"/>
      <c r="J54" s="97"/>
      <c r="K54" s="97"/>
      <c r="L54" s="97"/>
      <c r="M54" s="97"/>
      <c r="N54" s="97"/>
      <c r="O54" s="97"/>
      <c r="P54" s="97"/>
      <c r="Q54" s="97"/>
      <c r="R54" s="97"/>
      <c r="S54" s="97"/>
      <c r="T54" s="97"/>
      <c r="U54" s="97"/>
      <c r="V54" s="97"/>
      <c r="W54" s="97"/>
      <c r="X54" s="97"/>
      <c r="Y54" s="98"/>
      <c r="Z54" s="104"/>
    </row>
    <row r="55" spans="1:26" x14ac:dyDescent="0.35">
      <c r="A55" s="100"/>
      <c r="B55" s="101"/>
      <c r="C55" s="101"/>
      <c r="D55" s="102"/>
      <c r="E55" s="103"/>
      <c r="F55" s="96"/>
      <c r="G55" s="97"/>
      <c r="H55" s="98"/>
      <c r="I55" s="96"/>
      <c r="J55" s="97"/>
      <c r="K55" s="97"/>
      <c r="L55" s="97"/>
      <c r="M55" s="97"/>
      <c r="N55" s="97"/>
      <c r="O55" s="97"/>
      <c r="P55" s="97"/>
      <c r="Q55" s="97"/>
      <c r="R55" s="97"/>
      <c r="S55" s="97"/>
      <c r="T55" s="97"/>
      <c r="U55" s="97"/>
      <c r="V55" s="97"/>
      <c r="W55" s="97"/>
      <c r="X55" s="97"/>
      <c r="Y55" s="98"/>
      <c r="Z55" s="104"/>
    </row>
    <row r="56" spans="1:26" x14ac:dyDescent="0.35">
      <c r="A56" s="100"/>
      <c r="B56" s="101"/>
      <c r="C56" s="101"/>
      <c r="D56" s="102"/>
      <c r="E56" s="103"/>
      <c r="F56" s="96"/>
      <c r="G56" s="97"/>
      <c r="H56" s="98"/>
      <c r="I56" s="96"/>
      <c r="J56" s="97"/>
      <c r="K56" s="97"/>
      <c r="L56" s="97"/>
      <c r="M56" s="97"/>
      <c r="N56" s="97"/>
      <c r="O56" s="97"/>
      <c r="P56" s="97"/>
      <c r="Q56" s="97"/>
      <c r="R56" s="97"/>
      <c r="S56" s="97"/>
      <c r="T56" s="97"/>
      <c r="U56" s="97"/>
      <c r="V56" s="97"/>
      <c r="W56" s="97"/>
      <c r="X56" s="97"/>
      <c r="Y56" s="98"/>
      <c r="Z56" s="104"/>
    </row>
    <row r="57" spans="1:26" x14ac:dyDescent="0.35">
      <c r="A57" s="100"/>
      <c r="B57" s="101"/>
      <c r="C57" s="101"/>
      <c r="D57" s="102"/>
      <c r="E57" s="103"/>
      <c r="F57" s="96"/>
      <c r="G57" s="97"/>
      <c r="H57" s="98"/>
      <c r="I57" s="96"/>
      <c r="J57" s="97"/>
      <c r="K57" s="97"/>
      <c r="L57" s="97"/>
      <c r="M57" s="97"/>
      <c r="N57" s="97"/>
      <c r="O57" s="97"/>
      <c r="P57" s="97"/>
      <c r="Q57" s="97"/>
      <c r="R57" s="97"/>
      <c r="S57" s="97"/>
      <c r="T57" s="97"/>
      <c r="U57" s="97"/>
      <c r="V57" s="97"/>
      <c r="W57" s="97"/>
      <c r="X57" s="97"/>
      <c r="Y57" s="98"/>
      <c r="Z57" s="104"/>
    </row>
    <row r="58" spans="1:26" x14ac:dyDescent="0.35">
      <c r="A58" s="100"/>
      <c r="B58" s="101"/>
      <c r="C58" s="101"/>
      <c r="D58" s="102"/>
      <c r="E58" s="103"/>
      <c r="F58" s="96"/>
      <c r="G58" s="97"/>
      <c r="H58" s="98"/>
      <c r="I58" s="96"/>
      <c r="J58" s="97"/>
      <c r="K58" s="97"/>
      <c r="L58" s="97"/>
      <c r="M58" s="97"/>
      <c r="N58" s="97"/>
      <c r="O58" s="97"/>
      <c r="P58" s="97"/>
      <c r="Q58" s="97"/>
      <c r="R58" s="97"/>
      <c r="S58" s="97"/>
      <c r="T58" s="97"/>
      <c r="U58" s="97"/>
      <c r="V58" s="97"/>
      <c r="W58" s="97"/>
      <c r="X58" s="97"/>
      <c r="Y58" s="98"/>
      <c r="Z58" s="104"/>
    </row>
    <row r="59" spans="1:26" x14ac:dyDescent="0.35">
      <c r="A59" s="100"/>
      <c r="B59" s="101"/>
      <c r="C59" s="101"/>
      <c r="D59" s="102"/>
      <c r="E59" s="103"/>
      <c r="F59" s="96"/>
      <c r="G59" s="97"/>
      <c r="H59" s="98"/>
      <c r="I59" s="96"/>
      <c r="J59" s="97"/>
      <c r="K59" s="97"/>
      <c r="L59" s="97"/>
      <c r="M59" s="97"/>
      <c r="N59" s="97"/>
      <c r="O59" s="97"/>
      <c r="P59" s="97"/>
      <c r="Q59" s="97"/>
      <c r="R59" s="97"/>
      <c r="S59" s="97"/>
      <c r="T59" s="97"/>
      <c r="U59" s="97"/>
      <c r="V59" s="97"/>
      <c r="W59" s="97"/>
      <c r="X59" s="97"/>
      <c r="Y59" s="98"/>
      <c r="Z59" s="104"/>
    </row>
    <row r="60" spans="1:26" x14ac:dyDescent="0.35">
      <c r="A60" s="100"/>
      <c r="B60" s="101"/>
      <c r="C60" s="101"/>
      <c r="D60" s="102"/>
      <c r="E60" s="103"/>
      <c r="F60" s="96"/>
      <c r="G60" s="97"/>
      <c r="H60" s="98"/>
      <c r="I60" s="96"/>
      <c r="J60" s="97"/>
      <c r="K60" s="97"/>
      <c r="L60" s="97"/>
      <c r="M60" s="97"/>
      <c r="N60" s="97"/>
      <c r="O60" s="97"/>
      <c r="P60" s="97"/>
      <c r="Q60" s="97"/>
      <c r="R60" s="97"/>
      <c r="S60" s="97"/>
      <c r="T60" s="97"/>
      <c r="U60" s="97"/>
      <c r="V60" s="97"/>
      <c r="W60" s="97"/>
      <c r="X60" s="97"/>
      <c r="Y60" s="98"/>
      <c r="Z60" s="104"/>
    </row>
    <row r="61" spans="1:26" x14ac:dyDescent="0.35">
      <c r="A61" s="100"/>
      <c r="B61" s="101"/>
      <c r="C61" s="101"/>
      <c r="D61" s="102"/>
      <c r="E61" s="103"/>
      <c r="F61" s="96"/>
      <c r="G61" s="97"/>
      <c r="H61" s="98"/>
      <c r="I61" s="96"/>
      <c r="J61" s="97"/>
      <c r="K61" s="97"/>
      <c r="L61" s="97"/>
      <c r="M61" s="97"/>
      <c r="N61" s="97"/>
      <c r="O61" s="97"/>
      <c r="P61" s="97"/>
      <c r="Q61" s="97"/>
      <c r="R61" s="97"/>
      <c r="S61" s="97"/>
      <c r="T61" s="97"/>
      <c r="U61" s="97"/>
      <c r="V61" s="97"/>
      <c r="W61" s="97"/>
      <c r="X61" s="97"/>
      <c r="Y61" s="98"/>
      <c r="Z61" s="104"/>
    </row>
    <row r="62" spans="1:26" x14ac:dyDescent="0.35">
      <c r="A62" s="100"/>
      <c r="B62" s="101"/>
      <c r="C62" s="101"/>
      <c r="D62" s="102"/>
      <c r="E62" s="103"/>
      <c r="F62" s="96"/>
      <c r="G62" s="97"/>
      <c r="H62" s="98"/>
      <c r="I62" s="96"/>
      <c r="J62" s="97"/>
      <c r="K62" s="97"/>
      <c r="L62" s="97"/>
      <c r="M62" s="97"/>
      <c r="N62" s="97"/>
      <c r="O62" s="97"/>
      <c r="P62" s="97"/>
      <c r="Q62" s="97"/>
      <c r="R62" s="97"/>
      <c r="S62" s="97"/>
      <c r="T62" s="97"/>
      <c r="U62" s="97"/>
      <c r="V62" s="97"/>
      <c r="W62" s="97"/>
      <c r="X62" s="97"/>
      <c r="Y62" s="98"/>
      <c r="Z62" s="104"/>
    </row>
    <row r="63" spans="1:26" x14ac:dyDescent="0.35">
      <c r="A63" s="100"/>
      <c r="B63" s="101"/>
      <c r="C63" s="101"/>
      <c r="D63" s="102"/>
      <c r="E63" s="103"/>
      <c r="F63" s="96"/>
      <c r="G63" s="97"/>
      <c r="H63" s="98"/>
      <c r="I63" s="96"/>
      <c r="J63" s="97"/>
      <c r="K63" s="97"/>
      <c r="L63" s="97"/>
      <c r="M63" s="97"/>
      <c r="N63" s="97"/>
      <c r="O63" s="97"/>
      <c r="P63" s="97"/>
      <c r="Q63" s="97"/>
      <c r="R63" s="97"/>
      <c r="S63" s="97"/>
      <c r="T63" s="97"/>
      <c r="U63" s="97"/>
      <c r="V63" s="97"/>
      <c r="W63" s="97"/>
      <c r="X63" s="97"/>
      <c r="Y63" s="98"/>
      <c r="Z63" s="104"/>
    </row>
    <row r="64" spans="1:26" x14ac:dyDescent="0.35">
      <c r="A64" s="100"/>
      <c r="B64" s="101"/>
      <c r="C64" s="101"/>
      <c r="D64" s="102"/>
      <c r="E64" s="103"/>
      <c r="F64" s="96"/>
      <c r="G64" s="97"/>
      <c r="H64" s="98"/>
      <c r="I64" s="96"/>
      <c r="J64" s="97"/>
      <c r="K64" s="97"/>
      <c r="L64" s="97"/>
      <c r="M64" s="97"/>
      <c r="N64" s="97"/>
      <c r="O64" s="97"/>
      <c r="P64" s="97"/>
      <c r="Q64" s="97"/>
      <c r="R64" s="97"/>
      <c r="S64" s="97"/>
      <c r="T64" s="97"/>
      <c r="U64" s="97"/>
      <c r="V64" s="97"/>
      <c r="W64" s="97"/>
      <c r="X64" s="97"/>
      <c r="Y64" s="98"/>
      <c r="Z64" s="104"/>
    </row>
    <row r="65" spans="1:26" x14ac:dyDescent="0.35">
      <c r="A65" s="100"/>
      <c r="B65" s="101"/>
      <c r="C65" s="101"/>
      <c r="D65" s="102"/>
      <c r="E65" s="103"/>
      <c r="F65" s="96"/>
      <c r="G65" s="97"/>
      <c r="H65" s="98"/>
      <c r="I65" s="96"/>
      <c r="J65" s="97"/>
      <c r="K65" s="97"/>
      <c r="L65" s="97"/>
      <c r="M65" s="97"/>
      <c r="N65" s="97"/>
      <c r="O65" s="97"/>
      <c r="P65" s="97"/>
      <c r="Q65" s="97"/>
      <c r="R65" s="97"/>
      <c r="S65" s="97"/>
      <c r="T65" s="97"/>
      <c r="U65" s="97"/>
      <c r="V65" s="97"/>
      <c r="W65" s="97"/>
      <c r="X65" s="97"/>
      <c r="Y65" s="98"/>
      <c r="Z65" s="104"/>
    </row>
    <row r="66" spans="1:26" x14ac:dyDescent="0.35">
      <c r="A66" s="100"/>
      <c r="B66" s="101"/>
      <c r="C66" s="101"/>
      <c r="D66" s="102"/>
      <c r="E66" s="103"/>
      <c r="F66" s="96"/>
      <c r="G66" s="97"/>
      <c r="H66" s="98"/>
      <c r="I66" s="96"/>
      <c r="J66" s="97"/>
      <c r="K66" s="97"/>
      <c r="L66" s="97"/>
      <c r="M66" s="97"/>
      <c r="N66" s="97"/>
      <c r="O66" s="97"/>
      <c r="P66" s="97"/>
      <c r="Q66" s="97"/>
      <c r="R66" s="97"/>
      <c r="S66" s="97"/>
      <c r="T66" s="97"/>
      <c r="U66" s="97"/>
      <c r="V66" s="97"/>
      <c r="W66" s="97"/>
      <c r="X66" s="97"/>
      <c r="Y66" s="98"/>
      <c r="Z66" s="104"/>
    </row>
    <row r="67" spans="1:26" x14ac:dyDescent="0.35">
      <c r="A67" s="100"/>
      <c r="B67" s="101"/>
      <c r="C67" s="101"/>
      <c r="D67" s="102"/>
      <c r="E67" s="103"/>
      <c r="F67" s="96"/>
      <c r="G67" s="97"/>
      <c r="H67" s="98"/>
      <c r="I67" s="96"/>
      <c r="J67" s="97"/>
      <c r="K67" s="97"/>
      <c r="L67" s="97"/>
      <c r="M67" s="97"/>
      <c r="N67" s="97"/>
      <c r="O67" s="97"/>
      <c r="P67" s="97"/>
      <c r="Q67" s="97"/>
      <c r="R67" s="97"/>
      <c r="S67" s="97"/>
      <c r="T67" s="97"/>
      <c r="U67" s="97"/>
      <c r="V67" s="97"/>
      <c r="W67" s="97"/>
      <c r="X67" s="97"/>
      <c r="Y67" s="98"/>
      <c r="Z67" s="104"/>
    </row>
    <row r="68" spans="1:26" x14ac:dyDescent="0.35">
      <c r="A68" s="100"/>
      <c r="B68" s="101"/>
      <c r="C68" s="101"/>
      <c r="D68" s="102"/>
      <c r="E68" s="103"/>
      <c r="F68" s="96"/>
      <c r="G68" s="97"/>
      <c r="H68" s="98"/>
      <c r="I68" s="96"/>
      <c r="J68" s="97"/>
      <c r="K68" s="97"/>
      <c r="L68" s="97"/>
      <c r="M68" s="97"/>
      <c r="N68" s="97"/>
      <c r="O68" s="97"/>
      <c r="P68" s="97"/>
      <c r="Q68" s="97"/>
      <c r="R68" s="97"/>
      <c r="S68" s="97"/>
      <c r="T68" s="97"/>
      <c r="U68" s="97"/>
      <c r="V68" s="97"/>
      <c r="W68" s="97"/>
      <c r="X68" s="97"/>
      <c r="Y68" s="98"/>
      <c r="Z68" s="104"/>
    </row>
    <row r="69" spans="1:26" x14ac:dyDescent="0.35">
      <c r="A69" s="100"/>
      <c r="B69" s="101"/>
      <c r="C69" s="101"/>
      <c r="D69" s="102"/>
      <c r="E69" s="103"/>
      <c r="F69" s="96"/>
      <c r="G69" s="97"/>
      <c r="H69" s="98"/>
      <c r="I69" s="96"/>
      <c r="J69" s="97"/>
      <c r="K69" s="97"/>
      <c r="L69" s="97"/>
      <c r="M69" s="97"/>
      <c r="N69" s="97"/>
      <c r="O69" s="97"/>
      <c r="P69" s="97"/>
      <c r="Q69" s="97"/>
      <c r="R69" s="97"/>
      <c r="S69" s="97"/>
      <c r="T69" s="97"/>
      <c r="U69" s="97"/>
      <c r="V69" s="97"/>
      <c r="W69" s="97"/>
      <c r="X69" s="97"/>
      <c r="Y69" s="98"/>
      <c r="Z69" s="104"/>
    </row>
    <row r="70" spans="1:26" x14ac:dyDescent="0.35">
      <c r="A70" s="100"/>
      <c r="B70" s="101"/>
      <c r="C70" s="101"/>
      <c r="D70" s="102"/>
      <c r="E70" s="103"/>
      <c r="F70" s="96"/>
      <c r="G70" s="97"/>
      <c r="H70" s="98"/>
      <c r="I70" s="96"/>
      <c r="J70" s="97"/>
      <c r="K70" s="97"/>
      <c r="L70" s="97"/>
      <c r="M70" s="97"/>
      <c r="N70" s="97"/>
      <c r="O70" s="97"/>
      <c r="P70" s="97"/>
      <c r="Q70" s="97"/>
      <c r="R70" s="97"/>
      <c r="S70" s="97"/>
      <c r="T70" s="97"/>
      <c r="U70" s="97"/>
      <c r="V70" s="97"/>
      <c r="W70" s="97"/>
      <c r="X70" s="97"/>
      <c r="Y70" s="98"/>
      <c r="Z70" s="104"/>
    </row>
    <row r="71" spans="1:26" x14ac:dyDescent="0.35">
      <c r="A71" s="100"/>
      <c r="B71" s="101"/>
      <c r="C71" s="101"/>
      <c r="D71" s="102"/>
      <c r="E71" s="103"/>
      <c r="F71" s="96"/>
      <c r="G71" s="97"/>
      <c r="H71" s="98"/>
      <c r="I71" s="96"/>
      <c r="J71" s="97"/>
      <c r="K71" s="97"/>
      <c r="L71" s="97"/>
      <c r="M71" s="97"/>
      <c r="N71" s="97"/>
      <c r="O71" s="97"/>
      <c r="P71" s="97"/>
      <c r="Q71" s="97"/>
      <c r="R71" s="97"/>
      <c r="S71" s="97"/>
      <c r="T71" s="97"/>
      <c r="U71" s="97"/>
      <c r="V71" s="97"/>
      <c r="W71" s="97"/>
      <c r="X71" s="97"/>
      <c r="Y71" s="98"/>
      <c r="Z71" s="104"/>
    </row>
    <row r="72" spans="1:26" x14ac:dyDescent="0.35">
      <c r="A72" s="100"/>
      <c r="B72" s="101"/>
      <c r="C72" s="101"/>
      <c r="D72" s="102"/>
      <c r="E72" s="103"/>
      <c r="F72" s="96"/>
      <c r="G72" s="97"/>
      <c r="H72" s="98"/>
      <c r="I72" s="96"/>
      <c r="J72" s="97"/>
      <c r="K72" s="97"/>
      <c r="L72" s="97"/>
      <c r="M72" s="97"/>
      <c r="N72" s="97"/>
      <c r="O72" s="97"/>
      <c r="P72" s="97"/>
      <c r="Q72" s="97"/>
      <c r="R72" s="97"/>
      <c r="S72" s="97"/>
      <c r="T72" s="97"/>
      <c r="U72" s="97"/>
      <c r="V72" s="97"/>
      <c r="W72" s="97"/>
      <c r="X72" s="97"/>
      <c r="Y72" s="98"/>
      <c r="Z72" s="104"/>
    </row>
    <row r="73" spans="1:26" x14ac:dyDescent="0.35">
      <c r="A73" s="100"/>
      <c r="B73" s="101"/>
      <c r="C73" s="101"/>
      <c r="D73" s="102"/>
      <c r="E73" s="103"/>
      <c r="F73" s="96"/>
      <c r="G73" s="97"/>
      <c r="H73" s="98"/>
      <c r="I73" s="96"/>
      <c r="J73" s="97"/>
      <c r="K73" s="97"/>
      <c r="L73" s="97"/>
      <c r="M73" s="97"/>
      <c r="N73" s="97"/>
      <c r="O73" s="97"/>
      <c r="P73" s="97"/>
      <c r="Q73" s="97"/>
      <c r="R73" s="97"/>
      <c r="S73" s="97"/>
      <c r="T73" s="97"/>
      <c r="U73" s="97"/>
      <c r="V73" s="97"/>
      <c r="W73" s="97"/>
      <c r="X73" s="97"/>
      <c r="Y73" s="98"/>
      <c r="Z73" s="104"/>
    </row>
    <row r="74" spans="1:26" x14ac:dyDescent="0.35">
      <c r="A74" s="100"/>
      <c r="B74" s="101"/>
      <c r="C74" s="101"/>
      <c r="D74" s="102"/>
      <c r="E74" s="103"/>
      <c r="F74" s="96"/>
      <c r="G74" s="97"/>
      <c r="H74" s="98"/>
      <c r="I74" s="96"/>
      <c r="J74" s="97"/>
      <c r="K74" s="97"/>
      <c r="L74" s="97"/>
      <c r="M74" s="97"/>
      <c r="N74" s="97"/>
      <c r="O74" s="97"/>
      <c r="P74" s="97"/>
      <c r="Q74" s="97"/>
      <c r="R74" s="97"/>
      <c r="S74" s="97"/>
      <c r="T74" s="97"/>
      <c r="U74" s="97"/>
      <c r="V74" s="97"/>
      <c r="W74" s="97"/>
      <c r="X74" s="97"/>
      <c r="Y74" s="98"/>
      <c r="Z74" s="104"/>
    </row>
    <row r="75" spans="1:26" x14ac:dyDescent="0.35">
      <c r="A75" s="100"/>
      <c r="B75" s="101"/>
      <c r="C75" s="101"/>
      <c r="D75" s="102"/>
      <c r="E75" s="103"/>
      <c r="F75" s="96"/>
      <c r="G75" s="97"/>
      <c r="H75" s="98"/>
      <c r="I75" s="96"/>
      <c r="J75" s="97"/>
      <c r="K75" s="97"/>
      <c r="L75" s="97"/>
      <c r="M75" s="97"/>
      <c r="N75" s="97"/>
      <c r="O75" s="97"/>
      <c r="P75" s="97"/>
      <c r="Q75" s="97"/>
      <c r="R75" s="97"/>
      <c r="S75" s="97"/>
      <c r="T75" s="97"/>
      <c r="U75" s="97"/>
      <c r="V75" s="97"/>
      <c r="W75" s="97"/>
      <c r="X75" s="97"/>
      <c r="Y75" s="98"/>
      <c r="Z75" s="104"/>
    </row>
    <row r="76" spans="1:26" x14ac:dyDescent="0.35">
      <c r="A76" s="100"/>
      <c r="B76" s="101"/>
      <c r="C76" s="101"/>
      <c r="D76" s="102"/>
      <c r="E76" s="103"/>
      <c r="F76" s="96"/>
      <c r="G76" s="97"/>
      <c r="H76" s="98"/>
      <c r="I76" s="96"/>
      <c r="J76" s="97"/>
      <c r="K76" s="97"/>
      <c r="L76" s="97"/>
      <c r="M76" s="97"/>
      <c r="N76" s="97"/>
      <c r="O76" s="97"/>
      <c r="P76" s="97"/>
      <c r="Q76" s="97"/>
      <c r="R76" s="97"/>
      <c r="S76" s="97"/>
      <c r="T76" s="97"/>
      <c r="U76" s="97"/>
      <c r="V76" s="97"/>
      <c r="W76" s="97"/>
      <c r="X76" s="97"/>
      <c r="Y76" s="98"/>
      <c r="Z76" s="104"/>
    </row>
    <row r="77" spans="1:26" x14ac:dyDescent="0.35">
      <c r="A77" s="100"/>
      <c r="B77" s="101"/>
      <c r="C77" s="101"/>
      <c r="D77" s="102"/>
      <c r="E77" s="103"/>
      <c r="F77" s="96"/>
      <c r="G77" s="97"/>
      <c r="H77" s="98"/>
      <c r="I77" s="96"/>
      <c r="J77" s="97"/>
      <c r="K77" s="97"/>
      <c r="L77" s="97"/>
      <c r="M77" s="97"/>
      <c r="N77" s="97"/>
      <c r="O77" s="97"/>
      <c r="P77" s="97"/>
      <c r="Q77" s="97"/>
      <c r="R77" s="97"/>
      <c r="S77" s="97"/>
      <c r="T77" s="97"/>
      <c r="U77" s="97"/>
      <c r="V77" s="97"/>
      <c r="W77" s="97"/>
      <c r="X77" s="97"/>
      <c r="Y77" s="98"/>
      <c r="Z77" s="104"/>
    </row>
    <row r="78" spans="1:26" x14ac:dyDescent="0.35">
      <c r="A78" s="100"/>
      <c r="B78" s="101"/>
      <c r="C78" s="101"/>
      <c r="D78" s="102"/>
      <c r="E78" s="103"/>
      <c r="F78" s="96"/>
      <c r="G78" s="97"/>
      <c r="H78" s="98"/>
      <c r="I78" s="96"/>
      <c r="J78" s="97"/>
      <c r="K78" s="97"/>
      <c r="L78" s="97"/>
      <c r="M78" s="97"/>
      <c r="N78" s="97"/>
      <c r="O78" s="97"/>
      <c r="P78" s="97"/>
      <c r="Q78" s="97"/>
      <c r="R78" s="97"/>
      <c r="S78" s="97"/>
      <c r="T78" s="97"/>
      <c r="U78" s="97"/>
      <c r="V78" s="97"/>
      <c r="W78" s="97"/>
      <c r="X78" s="97"/>
      <c r="Y78" s="98"/>
      <c r="Z78" s="104"/>
    </row>
    <row r="79" spans="1:26" x14ac:dyDescent="0.35">
      <c r="A79" s="100"/>
      <c r="B79" s="101"/>
      <c r="C79" s="101"/>
      <c r="D79" s="102"/>
      <c r="E79" s="103"/>
      <c r="F79" s="96"/>
      <c r="G79" s="97"/>
      <c r="H79" s="98"/>
      <c r="I79" s="96"/>
      <c r="J79" s="97"/>
      <c r="K79" s="97"/>
      <c r="L79" s="97"/>
      <c r="M79" s="97"/>
      <c r="N79" s="97"/>
      <c r="O79" s="97"/>
      <c r="P79" s="97"/>
      <c r="Q79" s="97"/>
      <c r="R79" s="97"/>
      <c r="S79" s="97"/>
      <c r="T79" s="97"/>
      <c r="U79" s="97"/>
      <c r="V79" s="97"/>
      <c r="W79" s="97"/>
      <c r="X79" s="97"/>
      <c r="Y79" s="98"/>
      <c r="Z79" s="104"/>
    </row>
    <row r="80" spans="1:26" x14ac:dyDescent="0.35">
      <c r="A80" s="100"/>
      <c r="B80" s="101"/>
      <c r="C80" s="101"/>
      <c r="D80" s="102"/>
      <c r="E80" s="103"/>
      <c r="F80" s="96"/>
      <c r="G80" s="97"/>
      <c r="H80" s="98"/>
      <c r="I80" s="96"/>
      <c r="J80" s="97"/>
      <c r="K80" s="97"/>
      <c r="L80" s="97"/>
      <c r="M80" s="97"/>
      <c r="N80" s="97"/>
      <c r="O80" s="97"/>
      <c r="P80" s="97"/>
      <c r="Q80" s="97"/>
      <c r="R80" s="97"/>
      <c r="S80" s="97"/>
      <c r="T80" s="97"/>
      <c r="U80" s="97"/>
      <c r="V80" s="97"/>
      <c r="W80" s="97"/>
      <c r="X80" s="97"/>
      <c r="Y80" s="98"/>
      <c r="Z80" s="104"/>
    </row>
    <row r="81" spans="1:26" x14ac:dyDescent="0.35">
      <c r="A81" s="100"/>
      <c r="B81" s="101"/>
      <c r="C81" s="101"/>
      <c r="D81" s="102"/>
      <c r="E81" s="103"/>
      <c r="F81" s="96"/>
      <c r="G81" s="97"/>
      <c r="H81" s="98"/>
      <c r="I81" s="96"/>
      <c r="J81" s="97"/>
      <c r="K81" s="97"/>
      <c r="L81" s="97"/>
      <c r="M81" s="97"/>
      <c r="N81" s="97"/>
      <c r="O81" s="97"/>
      <c r="P81" s="97"/>
      <c r="Q81" s="97"/>
      <c r="R81" s="97"/>
      <c r="S81" s="97"/>
      <c r="T81" s="97"/>
      <c r="U81" s="97"/>
      <c r="V81" s="97"/>
      <c r="W81" s="97"/>
      <c r="X81" s="97"/>
      <c r="Y81" s="98"/>
      <c r="Z81" s="104"/>
    </row>
    <row r="82" spans="1:26" x14ac:dyDescent="0.35">
      <c r="A82" s="100"/>
      <c r="B82" s="101"/>
      <c r="C82" s="101"/>
      <c r="D82" s="102"/>
      <c r="E82" s="103"/>
      <c r="F82" s="96"/>
      <c r="G82" s="97"/>
      <c r="H82" s="98"/>
      <c r="I82" s="96"/>
      <c r="J82" s="97"/>
      <c r="K82" s="97"/>
      <c r="L82" s="97"/>
      <c r="M82" s="97"/>
      <c r="N82" s="97"/>
      <c r="O82" s="97"/>
      <c r="P82" s="97"/>
      <c r="Q82" s="97"/>
      <c r="R82" s="97"/>
      <c r="S82" s="97"/>
      <c r="T82" s="97"/>
      <c r="U82" s="97"/>
      <c r="V82" s="97"/>
      <c r="W82" s="97"/>
      <c r="X82" s="97"/>
      <c r="Y82" s="98"/>
      <c r="Z82" s="104"/>
    </row>
    <row r="83" spans="1:26" x14ac:dyDescent="0.35">
      <c r="A83" s="100"/>
      <c r="B83" s="101"/>
      <c r="C83" s="101"/>
      <c r="D83" s="102"/>
      <c r="E83" s="103"/>
      <c r="F83" s="96"/>
      <c r="G83" s="97"/>
      <c r="H83" s="98"/>
      <c r="I83" s="96"/>
      <c r="J83" s="97"/>
      <c r="K83" s="97"/>
      <c r="L83" s="97"/>
      <c r="M83" s="97"/>
      <c r="N83" s="97"/>
      <c r="O83" s="97"/>
      <c r="P83" s="97"/>
      <c r="Q83" s="97"/>
      <c r="R83" s="97"/>
      <c r="S83" s="97"/>
      <c r="T83" s="97"/>
      <c r="U83" s="97"/>
      <c r="V83" s="97"/>
      <c r="W83" s="97"/>
      <c r="X83" s="97"/>
      <c r="Y83" s="98"/>
      <c r="Z83" s="104"/>
    </row>
    <row r="84" spans="1:26" x14ac:dyDescent="0.35">
      <c r="A84" s="100"/>
      <c r="B84" s="101"/>
      <c r="C84" s="101"/>
      <c r="D84" s="102"/>
      <c r="E84" s="103"/>
      <c r="F84" s="96"/>
      <c r="G84" s="97"/>
      <c r="H84" s="98"/>
      <c r="I84" s="96"/>
      <c r="J84" s="97"/>
      <c r="K84" s="97"/>
      <c r="L84" s="97"/>
      <c r="M84" s="97"/>
      <c r="N84" s="97"/>
      <c r="O84" s="97"/>
      <c r="P84" s="97"/>
      <c r="Q84" s="97"/>
      <c r="R84" s="97"/>
      <c r="S84" s="97"/>
      <c r="T84" s="97"/>
      <c r="U84" s="97"/>
      <c r="V84" s="97"/>
      <c r="W84" s="97"/>
      <c r="X84" s="97"/>
      <c r="Y84" s="98"/>
      <c r="Z84" s="104"/>
    </row>
    <row r="85" spans="1:26" x14ac:dyDescent="0.35">
      <c r="A85" s="100"/>
      <c r="B85" s="101"/>
      <c r="C85" s="101"/>
      <c r="D85" s="102"/>
      <c r="E85" s="103"/>
      <c r="F85" s="96"/>
      <c r="G85" s="97"/>
      <c r="H85" s="98"/>
      <c r="I85" s="96"/>
      <c r="J85" s="97"/>
      <c r="K85" s="97"/>
      <c r="L85" s="97"/>
      <c r="M85" s="97"/>
      <c r="N85" s="97"/>
      <c r="O85" s="97"/>
      <c r="P85" s="97"/>
      <c r="Q85" s="97"/>
      <c r="R85" s="97"/>
      <c r="S85" s="97"/>
      <c r="T85" s="97"/>
      <c r="U85" s="97"/>
      <c r="V85" s="97"/>
      <c r="W85" s="97"/>
      <c r="X85" s="97"/>
      <c r="Y85" s="98"/>
      <c r="Z85" s="104"/>
    </row>
    <row r="86" spans="1:26" x14ac:dyDescent="0.35">
      <c r="A86" s="100"/>
      <c r="B86" s="101"/>
      <c r="C86" s="101"/>
      <c r="D86" s="102"/>
      <c r="E86" s="103"/>
      <c r="F86" s="96"/>
      <c r="G86" s="97"/>
      <c r="H86" s="98"/>
      <c r="I86" s="96"/>
      <c r="J86" s="97"/>
      <c r="K86" s="97"/>
      <c r="L86" s="97"/>
      <c r="M86" s="97"/>
      <c r="N86" s="97"/>
      <c r="O86" s="97"/>
      <c r="P86" s="97"/>
      <c r="Q86" s="97"/>
      <c r="R86" s="97"/>
      <c r="S86" s="97"/>
      <c r="T86" s="97"/>
      <c r="U86" s="97"/>
      <c r="V86" s="97"/>
      <c r="W86" s="97"/>
      <c r="X86" s="97"/>
      <c r="Y86" s="98"/>
      <c r="Z86" s="104"/>
    </row>
    <row r="87" spans="1:26" x14ac:dyDescent="0.35">
      <c r="A87" s="100"/>
      <c r="B87" s="101"/>
      <c r="C87" s="101"/>
      <c r="D87" s="102"/>
      <c r="E87" s="103"/>
      <c r="F87" s="96"/>
      <c r="G87" s="97"/>
      <c r="H87" s="98"/>
      <c r="I87" s="96"/>
      <c r="J87" s="97"/>
      <c r="K87" s="97"/>
      <c r="L87" s="97"/>
      <c r="M87" s="97"/>
      <c r="N87" s="97"/>
      <c r="O87" s="97"/>
      <c r="P87" s="97"/>
      <c r="Q87" s="97"/>
      <c r="R87" s="97"/>
      <c r="S87" s="97"/>
      <c r="T87" s="97"/>
      <c r="U87" s="97"/>
      <c r="V87" s="97"/>
      <c r="W87" s="97"/>
      <c r="X87" s="97"/>
      <c r="Y87" s="98"/>
      <c r="Z87" s="104"/>
    </row>
    <row r="88" spans="1:26" x14ac:dyDescent="0.35">
      <c r="A88" s="100"/>
      <c r="B88" s="101"/>
      <c r="C88" s="101"/>
      <c r="D88" s="102"/>
      <c r="E88" s="103"/>
      <c r="F88" s="96"/>
      <c r="G88" s="97"/>
      <c r="H88" s="98"/>
      <c r="I88" s="96"/>
      <c r="J88" s="97"/>
      <c r="K88" s="97"/>
      <c r="L88" s="97"/>
      <c r="M88" s="97"/>
      <c r="N88" s="97"/>
      <c r="O88" s="97"/>
      <c r="P88" s="97"/>
      <c r="Q88" s="97"/>
      <c r="R88" s="97"/>
      <c r="S88" s="97"/>
      <c r="T88" s="97"/>
      <c r="U88" s="97"/>
      <c r="V88" s="97"/>
      <c r="W88" s="97"/>
      <c r="X88" s="97"/>
      <c r="Y88" s="98"/>
      <c r="Z88" s="104"/>
    </row>
    <row r="89" spans="1:26" x14ac:dyDescent="0.35">
      <c r="A89" s="100"/>
      <c r="B89" s="101"/>
      <c r="C89" s="101"/>
      <c r="D89" s="102"/>
      <c r="E89" s="103"/>
      <c r="F89" s="96"/>
      <c r="G89" s="97"/>
      <c r="H89" s="98"/>
      <c r="I89" s="96"/>
      <c r="J89" s="97"/>
      <c r="K89" s="97"/>
      <c r="L89" s="97"/>
      <c r="M89" s="97"/>
      <c r="N89" s="97"/>
      <c r="O89" s="97"/>
      <c r="P89" s="97"/>
      <c r="Q89" s="97"/>
      <c r="R89" s="97"/>
      <c r="S89" s="97"/>
      <c r="T89" s="97"/>
      <c r="U89" s="97"/>
      <c r="V89" s="97"/>
      <c r="W89" s="97"/>
      <c r="X89" s="97"/>
      <c r="Y89" s="98"/>
      <c r="Z89" s="104"/>
    </row>
    <row r="90" spans="1:26" x14ac:dyDescent="0.35">
      <c r="A90" s="100"/>
      <c r="B90" s="101"/>
      <c r="C90" s="101"/>
      <c r="D90" s="102"/>
      <c r="E90" s="103"/>
      <c r="F90" s="96"/>
      <c r="G90" s="97"/>
      <c r="H90" s="98"/>
      <c r="I90" s="96"/>
      <c r="J90" s="97"/>
      <c r="K90" s="97"/>
      <c r="L90" s="97"/>
      <c r="M90" s="97"/>
      <c r="N90" s="97"/>
      <c r="O90" s="97"/>
      <c r="P90" s="97"/>
      <c r="Q90" s="97"/>
      <c r="R90" s="97"/>
      <c r="S90" s="97"/>
      <c r="T90" s="97"/>
      <c r="U90" s="97"/>
      <c r="V90" s="97"/>
      <c r="W90" s="97"/>
      <c r="X90" s="97"/>
      <c r="Y90" s="98"/>
      <c r="Z90" s="104"/>
    </row>
    <row r="91" spans="1:26" x14ac:dyDescent="0.35">
      <c r="A91" s="100"/>
      <c r="B91" s="101"/>
      <c r="C91" s="101"/>
      <c r="D91" s="102"/>
      <c r="E91" s="103"/>
      <c r="F91" s="96"/>
      <c r="G91" s="97"/>
      <c r="H91" s="98"/>
      <c r="I91" s="96"/>
      <c r="J91" s="97"/>
      <c r="K91" s="97"/>
      <c r="L91" s="97"/>
      <c r="M91" s="97"/>
      <c r="N91" s="97"/>
      <c r="O91" s="97"/>
      <c r="P91" s="97"/>
      <c r="Q91" s="97"/>
      <c r="R91" s="97"/>
      <c r="S91" s="97"/>
      <c r="T91" s="97"/>
      <c r="U91" s="97"/>
      <c r="V91" s="97"/>
      <c r="W91" s="97"/>
      <c r="X91" s="97"/>
      <c r="Y91" s="98"/>
      <c r="Z91" s="104"/>
    </row>
    <row r="92" spans="1:26" x14ac:dyDescent="0.35">
      <c r="A92" s="100"/>
      <c r="B92" s="101"/>
      <c r="C92" s="101"/>
      <c r="D92" s="102"/>
      <c r="E92" s="103"/>
      <c r="F92" s="96"/>
      <c r="G92" s="97"/>
      <c r="H92" s="98"/>
      <c r="I92" s="96"/>
      <c r="J92" s="97"/>
      <c r="K92" s="97"/>
      <c r="L92" s="97"/>
      <c r="M92" s="97"/>
      <c r="N92" s="97"/>
      <c r="O92" s="97"/>
      <c r="P92" s="97"/>
      <c r="Q92" s="97"/>
      <c r="R92" s="97"/>
      <c r="S92" s="97"/>
      <c r="T92" s="97"/>
      <c r="U92" s="97"/>
      <c r="V92" s="97"/>
      <c r="W92" s="97"/>
      <c r="X92" s="97"/>
      <c r="Y92" s="98"/>
      <c r="Z92" s="104"/>
    </row>
    <row r="93" spans="1:26" x14ac:dyDescent="0.35">
      <c r="A93" s="100"/>
      <c r="B93" s="101"/>
      <c r="C93" s="101"/>
      <c r="D93" s="102"/>
      <c r="E93" s="103"/>
      <c r="F93" s="96"/>
      <c r="G93" s="97"/>
      <c r="H93" s="98"/>
      <c r="I93" s="96"/>
      <c r="J93" s="97"/>
      <c r="K93" s="97"/>
      <c r="L93" s="97"/>
      <c r="M93" s="97"/>
      <c r="N93" s="97"/>
      <c r="O93" s="97"/>
      <c r="P93" s="97"/>
      <c r="Q93" s="97"/>
      <c r="R93" s="97"/>
      <c r="S93" s="97"/>
      <c r="T93" s="97"/>
      <c r="U93" s="97"/>
      <c r="V93" s="97"/>
      <c r="W93" s="97"/>
      <c r="X93" s="97"/>
      <c r="Y93" s="98"/>
      <c r="Z93" s="104"/>
    </row>
    <row r="94" spans="1:26" x14ac:dyDescent="0.35">
      <c r="A94" s="100"/>
      <c r="B94" s="101"/>
      <c r="C94" s="101"/>
      <c r="D94" s="102"/>
      <c r="E94" s="103"/>
      <c r="F94" s="96"/>
      <c r="G94" s="97"/>
      <c r="H94" s="98"/>
      <c r="I94" s="96"/>
      <c r="J94" s="97"/>
      <c r="K94" s="97"/>
      <c r="L94" s="97"/>
      <c r="M94" s="97"/>
      <c r="N94" s="97"/>
      <c r="O94" s="97"/>
      <c r="P94" s="97"/>
      <c r="Q94" s="97"/>
      <c r="R94" s="97"/>
      <c r="S94" s="97"/>
      <c r="T94" s="97"/>
      <c r="U94" s="97"/>
      <c r="V94" s="97"/>
      <c r="W94" s="97"/>
      <c r="X94" s="97"/>
      <c r="Y94" s="98"/>
      <c r="Z94" s="104"/>
    </row>
    <row r="95" spans="1:26" x14ac:dyDescent="0.35">
      <c r="A95" s="100"/>
      <c r="B95" s="101"/>
      <c r="C95" s="101"/>
      <c r="D95" s="102"/>
      <c r="E95" s="103"/>
      <c r="F95" s="96"/>
      <c r="G95" s="97"/>
      <c r="H95" s="98"/>
      <c r="I95" s="96"/>
      <c r="J95" s="97"/>
      <c r="K95" s="97"/>
      <c r="L95" s="97"/>
      <c r="M95" s="97"/>
      <c r="N95" s="97"/>
      <c r="O95" s="97"/>
      <c r="P95" s="97"/>
      <c r="Q95" s="97"/>
      <c r="R95" s="97"/>
      <c r="S95" s="97"/>
      <c r="T95" s="97"/>
      <c r="U95" s="97"/>
      <c r="V95" s="97"/>
      <c r="W95" s="97"/>
      <c r="X95" s="97"/>
      <c r="Y95" s="98"/>
      <c r="Z95" s="104"/>
    </row>
    <row r="96" spans="1:26" x14ac:dyDescent="0.35">
      <c r="A96" s="100"/>
      <c r="B96" s="101"/>
      <c r="C96" s="101"/>
      <c r="D96" s="102"/>
      <c r="E96" s="103"/>
      <c r="F96" s="96"/>
      <c r="G96" s="97"/>
      <c r="H96" s="98"/>
      <c r="I96" s="96"/>
      <c r="J96" s="97"/>
      <c r="K96" s="97"/>
      <c r="L96" s="97"/>
      <c r="M96" s="97"/>
      <c r="N96" s="97"/>
      <c r="O96" s="97"/>
      <c r="P96" s="97"/>
      <c r="Q96" s="97"/>
      <c r="R96" s="97"/>
      <c r="S96" s="97"/>
      <c r="T96" s="97"/>
      <c r="U96" s="97"/>
      <c r="V96" s="97"/>
      <c r="W96" s="97"/>
      <c r="X96" s="97"/>
      <c r="Y96" s="98"/>
      <c r="Z96" s="104"/>
    </row>
    <row r="97" spans="1:26" x14ac:dyDescent="0.35">
      <c r="A97" s="100"/>
      <c r="B97" s="101"/>
      <c r="C97" s="101"/>
      <c r="D97" s="102"/>
      <c r="E97" s="103"/>
      <c r="F97" s="96"/>
      <c r="G97" s="97"/>
      <c r="H97" s="98"/>
      <c r="I97" s="96"/>
      <c r="J97" s="97"/>
      <c r="K97" s="97"/>
      <c r="L97" s="97"/>
      <c r="M97" s="97"/>
      <c r="N97" s="97"/>
      <c r="O97" s="97"/>
      <c r="P97" s="97"/>
      <c r="Q97" s="97"/>
      <c r="R97" s="97"/>
      <c r="S97" s="97"/>
      <c r="T97" s="97"/>
      <c r="U97" s="97"/>
      <c r="V97" s="97"/>
      <c r="W97" s="97"/>
      <c r="X97" s="97"/>
      <c r="Y97" s="98"/>
      <c r="Z97" s="104"/>
    </row>
    <row r="98" spans="1:26" x14ac:dyDescent="0.35">
      <c r="A98" s="100"/>
      <c r="B98" s="101"/>
      <c r="C98" s="101"/>
      <c r="D98" s="102"/>
      <c r="E98" s="103"/>
      <c r="F98" s="96"/>
      <c r="G98" s="97"/>
      <c r="H98" s="98"/>
      <c r="I98" s="96"/>
      <c r="J98" s="97"/>
      <c r="K98" s="97"/>
      <c r="L98" s="97"/>
      <c r="M98" s="97"/>
      <c r="N98" s="97"/>
      <c r="O98" s="97"/>
      <c r="P98" s="97"/>
      <c r="Q98" s="97"/>
      <c r="R98" s="97"/>
      <c r="S98" s="97"/>
      <c r="T98" s="97"/>
      <c r="U98" s="97"/>
      <c r="V98" s="97"/>
      <c r="W98" s="97"/>
      <c r="X98" s="97"/>
      <c r="Y98" s="98"/>
      <c r="Z98" s="104"/>
    </row>
    <row r="99" spans="1:26" x14ac:dyDescent="0.35">
      <c r="A99" s="100"/>
      <c r="B99" s="101"/>
      <c r="C99" s="101"/>
      <c r="D99" s="102"/>
      <c r="E99" s="103"/>
      <c r="F99" s="96"/>
      <c r="G99" s="97"/>
      <c r="H99" s="98"/>
      <c r="I99" s="96"/>
      <c r="J99" s="97"/>
      <c r="K99" s="97"/>
      <c r="L99" s="97"/>
      <c r="M99" s="97"/>
      <c r="N99" s="97"/>
      <c r="O99" s="97"/>
      <c r="P99" s="97"/>
      <c r="Q99" s="97"/>
      <c r="R99" s="97"/>
      <c r="S99" s="97"/>
      <c r="T99" s="97"/>
      <c r="U99" s="97"/>
      <c r="V99" s="97"/>
      <c r="W99" s="97"/>
      <c r="X99" s="97"/>
      <c r="Y99" s="98"/>
      <c r="Z99" s="104"/>
    </row>
    <row r="100" spans="1:26" x14ac:dyDescent="0.35">
      <c r="A100" s="100"/>
      <c r="B100" s="101"/>
      <c r="C100" s="101"/>
      <c r="D100" s="102"/>
      <c r="E100" s="103"/>
      <c r="F100" s="96"/>
      <c r="G100" s="97"/>
      <c r="H100" s="98"/>
      <c r="I100" s="96"/>
      <c r="J100" s="97"/>
      <c r="K100" s="97"/>
      <c r="L100" s="97"/>
      <c r="M100" s="97"/>
      <c r="N100" s="97"/>
      <c r="O100" s="97"/>
      <c r="P100" s="97"/>
      <c r="Q100" s="97"/>
      <c r="R100" s="97"/>
      <c r="S100" s="97"/>
      <c r="T100" s="97"/>
      <c r="U100" s="97"/>
      <c r="V100" s="97"/>
      <c r="W100" s="97"/>
      <c r="X100" s="97"/>
      <c r="Y100" s="98"/>
      <c r="Z100" s="104"/>
    </row>
    <row r="101" spans="1:26" x14ac:dyDescent="0.35">
      <c r="A101" s="100"/>
      <c r="B101" s="101"/>
      <c r="C101" s="101"/>
      <c r="D101" s="102"/>
      <c r="E101" s="103"/>
      <c r="F101" s="96"/>
      <c r="G101" s="97"/>
      <c r="H101" s="98"/>
      <c r="I101" s="96"/>
      <c r="J101" s="97"/>
      <c r="K101" s="97"/>
      <c r="L101" s="97"/>
      <c r="M101" s="97"/>
      <c r="N101" s="97"/>
      <c r="O101" s="97"/>
      <c r="P101" s="97"/>
      <c r="Q101" s="97"/>
      <c r="R101" s="97"/>
      <c r="S101" s="97"/>
      <c r="T101" s="97"/>
      <c r="U101" s="97"/>
      <c r="V101" s="97"/>
      <c r="W101" s="97"/>
      <c r="X101" s="97"/>
      <c r="Y101" s="98"/>
      <c r="Z101" s="104"/>
    </row>
    <row r="102" spans="1:26" x14ac:dyDescent="0.35">
      <c r="A102" s="100"/>
      <c r="B102" s="101"/>
      <c r="C102" s="101"/>
      <c r="D102" s="102"/>
      <c r="E102" s="103"/>
      <c r="F102" s="96"/>
      <c r="G102" s="97"/>
      <c r="H102" s="98"/>
      <c r="I102" s="96"/>
      <c r="J102" s="97"/>
      <c r="K102" s="97"/>
      <c r="L102" s="97"/>
      <c r="M102" s="97"/>
      <c r="N102" s="97"/>
      <c r="O102" s="97"/>
      <c r="P102" s="97"/>
      <c r="Q102" s="97"/>
      <c r="R102" s="97"/>
      <c r="S102" s="97"/>
      <c r="T102" s="97"/>
      <c r="U102" s="97"/>
      <c r="V102" s="97"/>
      <c r="W102" s="97"/>
      <c r="X102" s="97"/>
      <c r="Y102" s="98"/>
      <c r="Z102" s="104"/>
    </row>
    <row r="103" spans="1:26" x14ac:dyDescent="0.35">
      <c r="A103" s="100"/>
      <c r="B103" s="101"/>
      <c r="C103" s="101"/>
      <c r="D103" s="102"/>
      <c r="E103" s="103"/>
      <c r="F103" s="96"/>
      <c r="G103" s="97"/>
      <c r="H103" s="98"/>
      <c r="I103" s="96"/>
      <c r="J103" s="97"/>
      <c r="K103" s="97"/>
      <c r="L103" s="97"/>
      <c r="M103" s="97"/>
      <c r="N103" s="97"/>
      <c r="O103" s="97"/>
      <c r="P103" s="97"/>
      <c r="Q103" s="97"/>
      <c r="R103" s="97"/>
      <c r="S103" s="97"/>
      <c r="T103" s="97"/>
      <c r="U103" s="97"/>
      <c r="V103" s="97"/>
      <c r="W103" s="97"/>
      <c r="X103" s="97"/>
      <c r="Y103" s="98"/>
      <c r="Z103" s="104"/>
    </row>
    <row r="104" spans="1:26" x14ac:dyDescent="0.35">
      <c r="A104" s="100"/>
      <c r="B104" s="101"/>
      <c r="C104" s="101"/>
      <c r="D104" s="102"/>
      <c r="E104" s="103"/>
      <c r="F104" s="96"/>
      <c r="G104" s="97"/>
      <c r="H104" s="98"/>
      <c r="I104" s="96"/>
      <c r="J104" s="97"/>
      <c r="K104" s="97"/>
      <c r="L104" s="97"/>
      <c r="M104" s="97"/>
      <c r="N104" s="97"/>
      <c r="O104" s="97"/>
      <c r="P104" s="97"/>
      <c r="Q104" s="97"/>
      <c r="R104" s="97"/>
      <c r="S104" s="97"/>
      <c r="T104" s="97"/>
      <c r="U104" s="97"/>
      <c r="V104" s="97"/>
      <c r="W104" s="97"/>
      <c r="X104" s="97"/>
      <c r="Y104" s="98"/>
      <c r="Z104" s="104"/>
    </row>
    <row r="105" spans="1:26" x14ac:dyDescent="0.35">
      <c r="A105" s="100"/>
      <c r="B105" s="101"/>
      <c r="C105" s="101"/>
      <c r="D105" s="102"/>
      <c r="E105" s="103"/>
      <c r="F105" s="96"/>
      <c r="G105" s="97"/>
      <c r="H105" s="98"/>
      <c r="I105" s="96"/>
      <c r="J105" s="97"/>
      <c r="K105" s="97"/>
      <c r="L105" s="97"/>
      <c r="M105" s="97"/>
      <c r="N105" s="97"/>
      <c r="O105" s="97"/>
      <c r="P105" s="97"/>
      <c r="Q105" s="97"/>
      <c r="R105" s="97"/>
      <c r="S105" s="97"/>
      <c r="T105" s="97"/>
      <c r="U105" s="97"/>
      <c r="V105" s="97"/>
      <c r="W105" s="97"/>
      <c r="X105" s="97"/>
      <c r="Y105" s="98"/>
      <c r="Z105" s="104"/>
    </row>
    <row r="106" spans="1:26" x14ac:dyDescent="0.35">
      <c r="A106" s="100"/>
      <c r="B106" s="101"/>
      <c r="C106" s="101"/>
      <c r="D106" s="102"/>
      <c r="E106" s="103"/>
      <c r="F106" s="96"/>
      <c r="G106" s="97"/>
      <c r="H106" s="98"/>
      <c r="I106" s="96"/>
      <c r="J106" s="97"/>
      <c r="K106" s="97"/>
      <c r="L106" s="97"/>
      <c r="M106" s="97"/>
      <c r="N106" s="97"/>
      <c r="O106" s="97"/>
      <c r="P106" s="97"/>
      <c r="Q106" s="97"/>
      <c r="R106" s="97"/>
      <c r="S106" s="97"/>
      <c r="T106" s="97"/>
      <c r="U106" s="97"/>
      <c r="V106" s="97"/>
      <c r="W106" s="97"/>
      <c r="X106" s="97"/>
      <c r="Y106" s="98"/>
      <c r="Z106" s="104"/>
    </row>
    <row r="107" spans="1:26" x14ac:dyDescent="0.35">
      <c r="A107" s="100"/>
      <c r="B107" s="101"/>
      <c r="C107" s="101"/>
      <c r="D107" s="102"/>
      <c r="E107" s="103"/>
      <c r="F107" s="96"/>
      <c r="G107" s="97"/>
      <c r="H107" s="98"/>
      <c r="I107" s="96"/>
      <c r="J107" s="97"/>
      <c r="K107" s="97"/>
      <c r="L107" s="97"/>
      <c r="M107" s="97"/>
      <c r="N107" s="97"/>
      <c r="O107" s="97"/>
      <c r="P107" s="97"/>
      <c r="Q107" s="97"/>
      <c r="R107" s="97"/>
      <c r="S107" s="97"/>
      <c r="T107" s="97"/>
      <c r="U107" s="97"/>
      <c r="V107" s="97"/>
      <c r="W107" s="97"/>
      <c r="X107" s="97"/>
      <c r="Y107" s="98"/>
      <c r="Z107" s="104"/>
    </row>
    <row r="108" spans="1:26" x14ac:dyDescent="0.35">
      <c r="A108" s="100"/>
      <c r="B108" s="101"/>
      <c r="C108" s="101"/>
      <c r="D108" s="102"/>
      <c r="E108" s="103"/>
      <c r="F108" s="96"/>
      <c r="G108" s="97"/>
      <c r="H108" s="98"/>
      <c r="I108" s="96"/>
      <c r="J108" s="97"/>
      <c r="K108" s="97"/>
      <c r="L108" s="97"/>
      <c r="M108" s="97"/>
      <c r="N108" s="97"/>
      <c r="O108" s="97"/>
      <c r="P108" s="97"/>
      <c r="Q108" s="97"/>
      <c r="R108" s="97"/>
      <c r="S108" s="97"/>
      <c r="T108" s="97"/>
      <c r="U108" s="97"/>
      <c r="V108" s="97"/>
      <c r="W108" s="97"/>
      <c r="X108" s="97"/>
      <c r="Y108" s="98"/>
      <c r="Z108" s="104"/>
    </row>
    <row r="109" spans="1:26" x14ac:dyDescent="0.35">
      <c r="A109" s="100"/>
      <c r="B109" s="101"/>
      <c r="C109" s="101"/>
      <c r="D109" s="102"/>
      <c r="E109" s="103"/>
      <c r="F109" s="96"/>
      <c r="G109" s="97"/>
      <c r="H109" s="98"/>
      <c r="I109" s="96"/>
      <c r="J109" s="97"/>
      <c r="K109" s="97"/>
      <c r="L109" s="97"/>
      <c r="M109" s="97"/>
      <c r="N109" s="97"/>
      <c r="O109" s="97"/>
      <c r="P109" s="97"/>
      <c r="Q109" s="97"/>
      <c r="R109" s="97"/>
      <c r="S109" s="97"/>
      <c r="T109" s="97"/>
      <c r="U109" s="97"/>
      <c r="V109" s="97"/>
      <c r="W109" s="97"/>
      <c r="X109" s="97"/>
      <c r="Y109" s="98"/>
      <c r="Z109" s="104"/>
    </row>
    <row r="110" spans="1:26" x14ac:dyDescent="0.35">
      <c r="A110" s="100"/>
      <c r="B110" s="101"/>
      <c r="C110" s="101"/>
      <c r="D110" s="102"/>
      <c r="E110" s="103"/>
      <c r="F110" s="96"/>
      <c r="G110" s="97"/>
      <c r="H110" s="98"/>
      <c r="I110" s="96"/>
      <c r="J110" s="97"/>
      <c r="K110" s="97"/>
      <c r="L110" s="97"/>
      <c r="M110" s="97"/>
      <c r="N110" s="97"/>
      <c r="O110" s="97"/>
      <c r="P110" s="97"/>
      <c r="Q110" s="97"/>
      <c r="R110" s="97"/>
      <c r="S110" s="97"/>
      <c r="T110" s="97"/>
      <c r="U110" s="97"/>
      <c r="V110" s="97"/>
      <c r="W110" s="97"/>
      <c r="X110" s="97"/>
      <c r="Y110" s="98"/>
      <c r="Z110" s="104"/>
    </row>
    <row r="111" spans="1:26" x14ac:dyDescent="0.35">
      <c r="A111" s="100"/>
      <c r="B111" s="101"/>
      <c r="C111" s="101"/>
      <c r="D111" s="102"/>
      <c r="E111" s="103"/>
      <c r="F111" s="96"/>
      <c r="G111" s="97"/>
      <c r="H111" s="98"/>
      <c r="I111" s="96"/>
      <c r="J111" s="97"/>
      <c r="K111" s="97"/>
      <c r="L111" s="97"/>
      <c r="M111" s="97"/>
      <c r="N111" s="97"/>
      <c r="O111" s="97"/>
      <c r="P111" s="97"/>
      <c r="Q111" s="97"/>
      <c r="R111" s="97"/>
      <c r="S111" s="97"/>
      <c r="T111" s="97"/>
      <c r="U111" s="97"/>
      <c r="V111" s="97"/>
      <c r="W111" s="97"/>
      <c r="X111" s="97"/>
      <c r="Y111" s="98"/>
      <c r="Z111" s="104"/>
    </row>
    <row r="112" spans="1:26" x14ac:dyDescent="0.35">
      <c r="A112" s="100"/>
      <c r="B112" s="101"/>
      <c r="C112" s="101"/>
      <c r="D112" s="102"/>
      <c r="E112" s="103"/>
      <c r="F112" s="96"/>
      <c r="G112" s="97"/>
      <c r="H112" s="98"/>
      <c r="I112" s="96"/>
      <c r="J112" s="97"/>
      <c r="K112" s="97"/>
      <c r="L112" s="97"/>
      <c r="M112" s="97"/>
      <c r="N112" s="97"/>
      <c r="O112" s="97"/>
      <c r="P112" s="97"/>
      <c r="Q112" s="97"/>
      <c r="R112" s="97"/>
      <c r="S112" s="97"/>
      <c r="T112" s="97"/>
      <c r="U112" s="97"/>
      <c r="V112" s="97"/>
      <c r="W112" s="97"/>
      <c r="X112" s="97"/>
      <c r="Y112" s="98"/>
      <c r="Z112" s="104"/>
    </row>
    <row r="113" spans="1:26" x14ac:dyDescent="0.35">
      <c r="A113" s="100"/>
      <c r="B113" s="101"/>
      <c r="C113" s="101"/>
      <c r="D113" s="102"/>
      <c r="E113" s="103"/>
      <c r="F113" s="96"/>
      <c r="G113" s="97"/>
      <c r="H113" s="98"/>
      <c r="I113" s="96"/>
      <c r="J113" s="97"/>
      <c r="K113" s="97"/>
      <c r="L113" s="97"/>
      <c r="M113" s="97"/>
      <c r="N113" s="97"/>
      <c r="O113" s="97"/>
      <c r="P113" s="97"/>
      <c r="Q113" s="97"/>
      <c r="R113" s="97"/>
      <c r="S113" s="97"/>
      <c r="T113" s="97"/>
      <c r="U113" s="97"/>
      <c r="V113" s="97"/>
      <c r="W113" s="97"/>
      <c r="X113" s="97"/>
      <c r="Y113" s="98"/>
      <c r="Z113" s="104"/>
    </row>
    <row r="114" spans="1:26" x14ac:dyDescent="0.35">
      <c r="A114" s="100"/>
      <c r="B114" s="101"/>
      <c r="C114" s="101"/>
      <c r="D114" s="102"/>
      <c r="E114" s="103"/>
      <c r="F114" s="96"/>
      <c r="G114" s="97"/>
      <c r="H114" s="98"/>
      <c r="I114" s="96"/>
      <c r="J114" s="97"/>
      <c r="K114" s="97"/>
      <c r="L114" s="97"/>
      <c r="M114" s="97"/>
      <c r="N114" s="97"/>
      <c r="O114" s="97"/>
      <c r="P114" s="97"/>
      <c r="Q114" s="97"/>
      <c r="R114" s="97"/>
      <c r="S114" s="97"/>
      <c r="T114" s="97"/>
      <c r="U114" s="97"/>
      <c r="V114" s="97"/>
      <c r="W114" s="97"/>
      <c r="X114" s="97"/>
      <c r="Y114" s="98"/>
      <c r="Z114" s="104"/>
    </row>
    <row r="115" spans="1:26" x14ac:dyDescent="0.35">
      <c r="A115" s="100"/>
      <c r="B115" s="101"/>
      <c r="C115" s="101"/>
      <c r="D115" s="102"/>
      <c r="E115" s="103"/>
      <c r="F115" s="96"/>
      <c r="G115" s="97"/>
      <c r="H115" s="98"/>
      <c r="I115" s="96"/>
      <c r="J115" s="97"/>
      <c r="K115" s="97"/>
      <c r="L115" s="97"/>
      <c r="M115" s="97"/>
      <c r="N115" s="97"/>
      <c r="O115" s="97"/>
      <c r="P115" s="97"/>
      <c r="Q115" s="97"/>
      <c r="R115" s="97"/>
      <c r="S115" s="97"/>
      <c r="T115" s="97"/>
      <c r="U115" s="97"/>
      <c r="V115" s="97"/>
      <c r="W115" s="97"/>
      <c r="X115" s="97"/>
      <c r="Y115" s="98"/>
      <c r="Z115" s="104"/>
    </row>
    <row r="116" spans="1:26" x14ac:dyDescent="0.35">
      <c r="A116" s="100"/>
      <c r="B116" s="101"/>
      <c r="C116" s="101"/>
      <c r="D116" s="102"/>
      <c r="E116" s="103"/>
      <c r="F116" s="96"/>
      <c r="G116" s="97"/>
      <c r="H116" s="98"/>
      <c r="I116" s="96"/>
      <c r="J116" s="97"/>
      <c r="K116" s="97"/>
      <c r="L116" s="97"/>
      <c r="M116" s="97"/>
      <c r="N116" s="97"/>
      <c r="O116" s="97"/>
      <c r="P116" s="97"/>
      <c r="Q116" s="97"/>
      <c r="R116" s="97"/>
      <c r="S116" s="97"/>
      <c r="T116" s="97"/>
      <c r="U116" s="97"/>
      <c r="V116" s="97"/>
      <c r="W116" s="97"/>
      <c r="X116" s="97"/>
      <c r="Y116" s="98"/>
      <c r="Z116" s="104"/>
    </row>
    <row r="117" spans="1:26" x14ac:dyDescent="0.35">
      <c r="A117" s="100"/>
      <c r="B117" s="101"/>
      <c r="C117" s="101"/>
      <c r="D117" s="102"/>
      <c r="E117" s="103"/>
      <c r="F117" s="96"/>
      <c r="G117" s="97"/>
      <c r="H117" s="98"/>
      <c r="I117" s="96"/>
      <c r="J117" s="97"/>
      <c r="K117" s="97"/>
      <c r="L117" s="97"/>
      <c r="M117" s="97"/>
      <c r="N117" s="97"/>
      <c r="O117" s="97"/>
      <c r="P117" s="97"/>
      <c r="Q117" s="97"/>
      <c r="R117" s="97"/>
      <c r="S117" s="97"/>
      <c r="T117" s="97"/>
      <c r="U117" s="97"/>
      <c r="V117" s="97"/>
      <c r="W117" s="97"/>
      <c r="X117" s="97"/>
      <c r="Y117" s="98"/>
      <c r="Z117" s="104"/>
    </row>
    <row r="118" spans="1:26" x14ac:dyDescent="0.35">
      <c r="A118" s="100"/>
      <c r="B118" s="101"/>
      <c r="C118" s="101"/>
      <c r="D118" s="102"/>
      <c r="E118" s="103"/>
      <c r="F118" s="96"/>
      <c r="G118" s="97"/>
      <c r="H118" s="98"/>
      <c r="I118" s="96"/>
      <c r="J118" s="97"/>
      <c r="K118" s="97"/>
      <c r="L118" s="97"/>
      <c r="M118" s="97"/>
      <c r="N118" s="97"/>
      <c r="O118" s="97"/>
      <c r="P118" s="97"/>
      <c r="Q118" s="97"/>
      <c r="R118" s="97"/>
      <c r="S118" s="97"/>
      <c r="T118" s="97"/>
      <c r="U118" s="97"/>
      <c r="V118" s="97"/>
      <c r="W118" s="97"/>
      <c r="X118" s="97"/>
      <c r="Y118" s="98"/>
      <c r="Z118" s="104"/>
    </row>
    <row r="119" spans="1:26" x14ac:dyDescent="0.35">
      <c r="A119" s="100"/>
      <c r="B119" s="101"/>
      <c r="C119" s="101"/>
      <c r="D119" s="102"/>
      <c r="E119" s="103"/>
      <c r="F119" s="96"/>
      <c r="G119" s="97"/>
      <c r="H119" s="98"/>
      <c r="I119" s="96"/>
      <c r="J119" s="97"/>
      <c r="K119" s="97"/>
      <c r="L119" s="97"/>
      <c r="M119" s="97"/>
      <c r="N119" s="97"/>
      <c r="O119" s="97"/>
      <c r="P119" s="97"/>
      <c r="Q119" s="97"/>
      <c r="R119" s="97"/>
      <c r="S119" s="97"/>
      <c r="T119" s="97"/>
      <c r="U119" s="97"/>
      <c r="V119" s="97"/>
      <c r="W119" s="97"/>
      <c r="X119" s="97"/>
      <c r="Y119" s="98"/>
      <c r="Z119" s="104"/>
    </row>
    <row r="120" spans="1:26" x14ac:dyDescent="0.35">
      <c r="A120" s="100"/>
      <c r="B120" s="101"/>
      <c r="C120" s="101"/>
      <c r="D120" s="102"/>
      <c r="E120" s="103"/>
      <c r="F120" s="96"/>
      <c r="G120" s="97"/>
      <c r="H120" s="98"/>
      <c r="I120" s="96"/>
      <c r="J120" s="97"/>
      <c r="K120" s="97"/>
      <c r="L120" s="97"/>
      <c r="M120" s="97"/>
      <c r="N120" s="97"/>
      <c r="O120" s="97"/>
      <c r="P120" s="97"/>
      <c r="Q120" s="97"/>
      <c r="R120" s="97"/>
      <c r="S120" s="97"/>
      <c r="T120" s="97"/>
      <c r="U120" s="97"/>
      <c r="V120" s="97"/>
      <c r="W120" s="97"/>
      <c r="X120" s="97"/>
      <c r="Y120" s="98"/>
      <c r="Z120" s="104"/>
    </row>
    <row r="121" spans="1:26" x14ac:dyDescent="0.35">
      <c r="A121" s="100"/>
      <c r="B121" s="101"/>
      <c r="C121" s="101"/>
      <c r="D121" s="102"/>
      <c r="E121" s="103"/>
      <c r="F121" s="96"/>
      <c r="G121" s="97"/>
      <c r="H121" s="98"/>
      <c r="I121" s="96"/>
      <c r="J121" s="97"/>
      <c r="K121" s="97"/>
      <c r="L121" s="97"/>
      <c r="M121" s="97"/>
      <c r="N121" s="97"/>
      <c r="O121" s="97"/>
      <c r="P121" s="97"/>
      <c r="Q121" s="97"/>
      <c r="R121" s="97"/>
      <c r="S121" s="97"/>
      <c r="T121" s="97"/>
      <c r="U121" s="97"/>
      <c r="V121" s="97"/>
      <c r="W121" s="97"/>
      <c r="X121" s="97"/>
      <c r="Y121" s="98"/>
      <c r="Z121" s="104"/>
    </row>
    <row r="122" spans="1:26" x14ac:dyDescent="0.35">
      <c r="A122" s="100"/>
      <c r="B122" s="101"/>
      <c r="C122" s="101"/>
      <c r="D122" s="102"/>
      <c r="E122" s="103"/>
      <c r="F122" s="96"/>
      <c r="G122" s="97"/>
      <c r="H122" s="98"/>
      <c r="I122" s="96"/>
      <c r="J122" s="97"/>
      <c r="K122" s="97"/>
      <c r="L122" s="97"/>
      <c r="M122" s="97"/>
      <c r="N122" s="97"/>
      <c r="O122" s="97"/>
      <c r="P122" s="97"/>
      <c r="Q122" s="97"/>
      <c r="R122" s="97"/>
      <c r="S122" s="97"/>
      <c r="T122" s="97"/>
      <c r="U122" s="97"/>
      <c r="V122" s="97"/>
      <c r="W122" s="97"/>
      <c r="X122" s="97"/>
      <c r="Y122" s="98"/>
      <c r="Z122" s="104"/>
    </row>
    <row r="123" spans="1:26" x14ac:dyDescent="0.35">
      <c r="A123" s="100"/>
      <c r="B123" s="101"/>
      <c r="C123" s="101"/>
      <c r="D123" s="102"/>
      <c r="E123" s="103"/>
      <c r="F123" s="96"/>
      <c r="G123" s="97"/>
      <c r="H123" s="98"/>
      <c r="I123" s="96"/>
      <c r="J123" s="97"/>
      <c r="K123" s="97"/>
      <c r="L123" s="97"/>
      <c r="M123" s="97"/>
      <c r="N123" s="97"/>
      <c r="O123" s="97"/>
      <c r="P123" s="97"/>
      <c r="Q123" s="97"/>
      <c r="R123" s="97"/>
      <c r="S123" s="97"/>
      <c r="T123" s="97"/>
      <c r="U123" s="97"/>
      <c r="V123" s="97"/>
      <c r="W123" s="97"/>
      <c r="X123" s="97"/>
      <c r="Y123" s="98"/>
      <c r="Z123" s="104"/>
    </row>
    <row r="124" spans="1:26" x14ac:dyDescent="0.35">
      <c r="A124" s="100"/>
      <c r="B124" s="101"/>
      <c r="C124" s="101"/>
      <c r="D124" s="102"/>
      <c r="E124" s="103"/>
      <c r="F124" s="96"/>
      <c r="G124" s="97"/>
      <c r="H124" s="98"/>
      <c r="I124" s="96"/>
      <c r="J124" s="97"/>
      <c r="K124" s="97"/>
      <c r="L124" s="97"/>
      <c r="M124" s="97"/>
      <c r="N124" s="97"/>
      <c r="O124" s="97"/>
      <c r="P124" s="97"/>
      <c r="Q124" s="97"/>
      <c r="R124" s="97"/>
      <c r="S124" s="97"/>
      <c r="T124" s="97"/>
      <c r="U124" s="97"/>
      <c r="V124" s="97"/>
      <c r="W124" s="97"/>
      <c r="X124" s="97"/>
      <c r="Y124" s="98"/>
      <c r="Z124" s="104"/>
    </row>
    <row r="125" spans="1:26" x14ac:dyDescent="0.35">
      <c r="A125" s="100"/>
      <c r="B125" s="101"/>
      <c r="C125" s="101"/>
      <c r="D125" s="102"/>
      <c r="E125" s="103"/>
      <c r="F125" s="96"/>
      <c r="G125" s="97"/>
      <c r="H125" s="98"/>
      <c r="I125" s="96"/>
      <c r="J125" s="97"/>
      <c r="K125" s="97"/>
      <c r="L125" s="97"/>
      <c r="M125" s="97"/>
      <c r="N125" s="97"/>
      <c r="O125" s="97"/>
      <c r="P125" s="97"/>
      <c r="Q125" s="97"/>
      <c r="R125" s="97"/>
      <c r="S125" s="97"/>
      <c r="T125" s="97"/>
      <c r="U125" s="97"/>
      <c r="V125" s="97"/>
      <c r="W125" s="97"/>
      <c r="X125" s="97"/>
      <c r="Y125" s="98"/>
      <c r="Z125" s="104"/>
    </row>
    <row r="126" spans="1:26" x14ac:dyDescent="0.35">
      <c r="A126" s="100"/>
      <c r="B126" s="101"/>
      <c r="C126" s="101"/>
      <c r="D126" s="102"/>
      <c r="E126" s="103"/>
      <c r="F126" s="96"/>
      <c r="G126" s="97"/>
      <c r="H126" s="98"/>
      <c r="I126" s="96"/>
      <c r="J126" s="97"/>
      <c r="K126" s="97"/>
      <c r="L126" s="97"/>
      <c r="M126" s="97"/>
      <c r="N126" s="97"/>
      <c r="O126" s="97"/>
      <c r="P126" s="97"/>
      <c r="Q126" s="97"/>
      <c r="R126" s="97"/>
      <c r="S126" s="97"/>
      <c r="T126" s="97"/>
      <c r="U126" s="97"/>
      <c r="V126" s="97"/>
      <c r="W126" s="97"/>
      <c r="X126" s="97"/>
      <c r="Y126" s="98"/>
      <c r="Z126" s="104"/>
    </row>
    <row r="127" spans="1:26" x14ac:dyDescent="0.35">
      <c r="A127" s="100"/>
      <c r="B127" s="101"/>
      <c r="C127" s="101"/>
      <c r="D127" s="102"/>
      <c r="E127" s="103"/>
      <c r="F127" s="96"/>
      <c r="G127" s="97"/>
      <c r="H127" s="98"/>
      <c r="I127" s="96"/>
      <c r="J127" s="97"/>
      <c r="K127" s="97"/>
      <c r="L127" s="97"/>
      <c r="M127" s="97"/>
      <c r="N127" s="97"/>
      <c r="O127" s="97"/>
      <c r="P127" s="97"/>
      <c r="Q127" s="97"/>
      <c r="R127" s="97"/>
      <c r="S127" s="97"/>
      <c r="T127" s="97"/>
      <c r="U127" s="97"/>
      <c r="V127" s="97"/>
      <c r="W127" s="97"/>
      <c r="X127" s="97"/>
      <c r="Y127" s="98"/>
      <c r="Z127" s="104"/>
    </row>
    <row r="128" spans="1:26" x14ac:dyDescent="0.35">
      <c r="A128" s="100"/>
      <c r="B128" s="101"/>
      <c r="C128" s="101"/>
      <c r="D128" s="102"/>
      <c r="E128" s="103"/>
      <c r="F128" s="96"/>
      <c r="G128" s="97"/>
      <c r="H128" s="98"/>
      <c r="I128" s="96"/>
      <c r="J128" s="97"/>
      <c r="K128" s="97"/>
      <c r="L128" s="97"/>
      <c r="M128" s="97"/>
      <c r="N128" s="97"/>
      <c r="O128" s="97"/>
      <c r="P128" s="97"/>
      <c r="Q128" s="97"/>
      <c r="R128" s="97"/>
      <c r="S128" s="97"/>
      <c r="T128" s="97"/>
      <c r="U128" s="97"/>
      <c r="V128" s="97"/>
      <c r="W128" s="97"/>
      <c r="X128" s="97"/>
      <c r="Y128" s="98"/>
      <c r="Z128" s="104"/>
    </row>
    <row r="129" spans="1:26" x14ac:dyDescent="0.35">
      <c r="A129" s="100"/>
      <c r="B129" s="101"/>
      <c r="C129" s="101"/>
      <c r="D129" s="102"/>
      <c r="E129" s="103"/>
      <c r="F129" s="96"/>
      <c r="G129" s="97"/>
      <c r="H129" s="98"/>
      <c r="I129" s="96"/>
      <c r="J129" s="97"/>
      <c r="K129" s="97"/>
      <c r="L129" s="97"/>
      <c r="M129" s="97"/>
      <c r="N129" s="97"/>
      <c r="O129" s="97"/>
      <c r="P129" s="97"/>
      <c r="Q129" s="97"/>
      <c r="R129" s="97"/>
      <c r="S129" s="97"/>
      <c r="T129" s="97"/>
      <c r="U129" s="97"/>
      <c r="V129" s="97"/>
      <c r="W129" s="97"/>
      <c r="X129" s="97"/>
      <c r="Y129" s="98"/>
      <c r="Z129" s="104"/>
    </row>
    <row r="130" spans="1:26" x14ac:dyDescent="0.35">
      <c r="A130" s="100"/>
      <c r="B130" s="101"/>
      <c r="C130" s="101"/>
      <c r="D130" s="102"/>
      <c r="E130" s="103"/>
      <c r="F130" s="96"/>
      <c r="G130" s="97"/>
      <c r="H130" s="98"/>
      <c r="I130" s="96"/>
      <c r="J130" s="97"/>
      <c r="K130" s="97"/>
      <c r="L130" s="97"/>
      <c r="M130" s="97"/>
      <c r="N130" s="97"/>
      <c r="O130" s="97"/>
      <c r="P130" s="97"/>
      <c r="Q130" s="97"/>
      <c r="R130" s="97"/>
      <c r="S130" s="97"/>
      <c r="T130" s="97"/>
      <c r="U130" s="97"/>
      <c r="V130" s="97"/>
      <c r="W130" s="97"/>
      <c r="X130" s="97"/>
      <c r="Y130" s="98"/>
      <c r="Z130" s="104"/>
    </row>
    <row r="131" spans="1:26" x14ac:dyDescent="0.35">
      <c r="A131" s="100"/>
      <c r="B131" s="101"/>
      <c r="C131" s="101"/>
      <c r="D131" s="102"/>
      <c r="E131" s="103"/>
      <c r="F131" s="96"/>
      <c r="G131" s="97"/>
      <c r="H131" s="98"/>
      <c r="I131" s="96"/>
      <c r="J131" s="97"/>
      <c r="K131" s="97"/>
      <c r="L131" s="97"/>
      <c r="M131" s="97"/>
      <c r="N131" s="97"/>
      <c r="O131" s="97"/>
      <c r="P131" s="97"/>
      <c r="Q131" s="97"/>
      <c r="R131" s="97"/>
      <c r="S131" s="97"/>
      <c r="T131" s="97"/>
      <c r="U131" s="97"/>
      <c r="V131" s="97"/>
      <c r="W131" s="97"/>
      <c r="X131" s="97"/>
      <c r="Y131" s="98"/>
      <c r="Z131" s="104"/>
    </row>
    <row r="132" spans="1:26" x14ac:dyDescent="0.35">
      <c r="A132" s="100"/>
      <c r="B132" s="101"/>
      <c r="C132" s="101"/>
      <c r="D132" s="102"/>
      <c r="E132" s="103"/>
      <c r="F132" s="96"/>
      <c r="G132" s="97"/>
      <c r="H132" s="98"/>
      <c r="I132" s="96"/>
      <c r="J132" s="97"/>
      <c r="K132" s="97"/>
      <c r="L132" s="97"/>
      <c r="M132" s="97"/>
      <c r="N132" s="97"/>
      <c r="O132" s="97"/>
      <c r="P132" s="97"/>
      <c r="Q132" s="97"/>
      <c r="R132" s="97"/>
      <c r="S132" s="97"/>
      <c r="T132" s="97"/>
      <c r="U132" s="97"/>
      <c r="V132" s="97"/>
      <c r="W132" s="97"/>
      <c r="X132" s="97"/>
      <c r="Y132" s="98"/>
      <c r="Z132" s="104"/>
    </row>
    <row r="133" spans="1:26" x14ac:dyDescent="0.35">
      <c r="A133" s="100"/>
      <c r="B133" s="101"/>
      <c r="C133" s="101"/>
      <c r="D133" s="102"/>
      <c r="E133" s="103"/>
      <c r="F133" s="96"/>
      <c r="G133" s="97"/>
      <c r="H133" s="98"/>
      <c r="I133" s="96"/>
      <c r="J133" s="97"/>
      <c r="K133" s="97"/>
      <c r="L133" s="97"/>
      <c r="M133" s="97"/>
      <c r="N133" s="97"/>
      <c r="O133" s="97"/>
      <c r="P133" s="97"/>
      <c r="Q133" s="97"/>
      <c r="R133" s="97"/>
      <c r="S133" s="97"/>
      <c r="T133" s="97"/>
      <c r="U133" s="97"/>
      <c r="V133" s="97"/>
      <c r="W133" s="97"/>
      <c r="X133" s="97"/>
      <c r="Y133" s="98"/>
      <c r="Z133" s="104"/>
    </row>
    <row r="134" spans="1:26" x14ac:dyDescent="0.35">
      <c r="A134" s="100"/>
      <c r="B134" s="101"/>
      <c r="C134" s="101"/>
      <c r="D134" s="102"/>
      <c r="E134" s="103"/>
      <c r="F134" s="96"/>
      <c r="G134" s="97"/>
      <c r="H134" s="98"/>
      <c r="I134" s="96"/>
      <c r="J134" s="97"/>
      <c r="K134" s="97"/>
      <c r="L134" s="97"/>
      <c r="M134" s="97"/>
      <c r="N134" s="97"/>
      <c r="O134" s="97"/>
      <c r="P134" s="97"/>
      <c r="Q134" s="97"/>
      <c r="R134" s="97"/>
      <c r="S134" s="97"/>
      <c r="T134" s="97"/>
      <c r="U134" s="97"/>
      <c r="V134" s="97"/>
      <c r="W134" s="97"/>
      <c r="X134" s="97"/>
      <c r="Y134" s="98"/>
      <c r="Z134" s="104"/>
    </row>
    <row r="135" spans="1:26" x14ac:dyDescent="0.35">
      <c r="A135" s="100"/>
      <c r="B135" s="101"/>
      <c r="C135" s="101"/>
      <c r="D135" s="102"/>
      <c r="E135" s="103"/>
      <c r="F135" s="96"/>
      <c r="G135" s="97"/>
      <c r="H135" s="98"/>
      <c r="I135" s="96"/>
      <c r="J135" s="97"/>
      <c r="K135" s="97"/>
      <c r="L135" s="97"/>
      <c r="M135" s="97"/>
      <c r="N135" s="97"/>
      <c r="O135" s="97"/>
      <c r="P135" s="97"/>
      <c r="Q135" s="97"/>
      <c r="R135" s="97"/>
      <c r="S135" s="97"/>
      <c r="T135" s="97"/>
      <c r="U135" s="97"/>
      <c r="V135" s="97"/>
      <c r="W135" s="97"/>
      <c r="X135" s="97"/>
      <c r="Y135" s="98"/>
      <c r="Z135" s="104"/>
    </row>
    <row r="136" spans="1:26" x14ac:dyDescent="0.35">
      <c r="A136" s="100"/>
      <c r="B136" s="101"/>
      <c r="C136" s="101"/>
      <c r="D136" s="102"/>
      <c r="E136" s="103"/>
      <c r="F136" s="96"/>
      <c r="G136" s="97"/>
      <c r="H136" s="98"/>
      <c r="I136" s="96"/>
      <c r="J136" s="97"/>
      <c r="K136" s="97"/>
      <c r="L136" s="97"/>
      <c r="M136" s="97"/>
      <c r="N136" s="97"/>
      <c r="O136" s="97"/>
      <c r="P136" s="97"/>
      <c r="Q136" s="97"/>
      <c r="R136" s="97"/>
      <c r="S136" s="97"/>
      <c r="T136" s="97"/>
      <c r="U136" s="97"/>
      <c r="V136" s="97"/>
      <c r="W136" s="97"/>
      <c r="X136" s="97"/>
      <c r="Y136" s="98"/>
      <c r="Z136" s="104"/>
    </row>
    <row r="137" spans="1:26" x14ac:dyDescent="0.35">
      <c r="A137" s="100"/>
      <c r="B137" s="101"/>
      <c r="C137" s="101"/>
      <c r="D137" s="102"/>
      <c r="E137" s="103"/>
      <c r="F137" s="96"/>
      <c r="G137" s="97"/>
      <c r="H137" s="98"/>
      <c r="I137" s="96"/>
      <c r="J137" s="97"/>
      <c r="K137" s="97"/>
      <c r="L137" s="97"/>
      <c r="M137" s="97"/>
      <c r="N137" s="97"/>
      <c r="O137" s="97"/>
      <c r="P137" s="97"/>
      <c r="Q137" s="97"/>
      <c r="R137" s="97"/>
      <c r="S137" s="97"/>
      <c r="T137" s="97"/>
      <c r="U137" s="97"/>
      <c r="V137" s="97"/>
      <c r="W137" s="97"/>
      <c r="X137" s="97"/>
      <c r="Y137" s="98"/>
      <c r="Z137" s="104"/>
    </row>
    <row r="138" spans="1:26" x14ac:dyDescent="0.35">
      <c r="A138" s="100"/>
      <c r="B138" s="101"/>
      <c r="C138" s="101"/>
      <c r="D138" s="102"/>
      <c r="E138" s="103"/>
      <c r="F138" s="96"/>
      <c r="G138" s="97"/>
      <c r="H138" s="98"/>
      <c r="I138" s="96"/>
      <c r="J138" s="97"/>
      <c r="K138" s="97"/>
      <c r="L138" s="97"/>
      <c r="M138" s="97"/>
      <c r="N138" s="97"/>
      <c r="O138" s="97"/>
      <c r="P138" s="97"/>
      <c r="Q138" s="97"/>
      <c r="R138" s="97"/>
      <c r="S138" s="97"/>
      <c r="T138" s="97"/>
      <c r="U138" s="97"/>
      <c r="V138" s="97"/>
      <c r="W138" s="97"/>
      <c r="X138" s="97"/>
      <c r="Y138" s="98"/>
      <c r="Z138" s="104"/>
    </row>
    <row r="139" spans="1:26" x14ac:dyDescent="0.35">
      <c r="A139" s="100"/>
      <c r="B139" s="101"/>
      <c r="C139" s="101"/>
      <c r="D139" s="102"/>
      <c r="E139" s="103"/>
      <c r="F139" s="96"/>
      <c r="G139" s="97"/>
      <c r="H139" s="98"/>
      <c r="I139" s="96"/>
      <c r="J139" s="97"/>
      <c r="K139" s="97"/>
      <c r="L139" s="97"/>
      <c r="M139" s="97"/>
      <c r="N139" s="97"/>
      <c r="O139" s="97"/>
      <c r="P139" s="97"/>
      <c r="Q139" s="97"/>
      <c r="R139" s="97"/>
      <c r="S139" s="97"/>
      <c r="T139" s="97"/>
      <c r="U139" s="97"/>
      <c r="V139" s="97"/>
      <c r="W139" s="97"/>
      <c r="X139" s="97"/>
      <c r="Y139" s="98"/>
      <c r="Z139" s="104"/>
    </row>
    <row r="140" spans="1:26" x14ac:dyDescent="0.35">
      <c r="A140" s="100"/>
      <c r="B140" s="101"/>
      <c r="C140" s="101"/>
      <c r="D140" s="102"/>
      <c r="E140" s="103"/>
      <c r="F140" s="96"/>
      <c r="G140" s="97"/>
      <c r="H140" s="98"/>
      <c r="I140" s="96"/>
      <c r="J140" s="97"/>
      <c r="K140" s="97"/>
      <c r="L140" s="97"/>
      <c r="M140" s="97"/>
      <c r="N140" s="97"/>
      <c r="O140" s="97"/>
      <c r="P140" s="97"/>
      <c r="Q140" s="97"/>
      <c r="R140" s="97"/>
      <c r="S140" s="97"/>
      <c r="T140" s="97"/>
      <c r="U140" s="97"/>
      <c r="V140" s="97"/>
      <c r="W140" s="97"/>
      <c r="X140" s="97"/>
      <c r="Y140" s="98"/>
      <c r="Z140" s="104"/>
    </row>
    <row r="141" spans="1:26" x14ac:dyDescent="0.35">
      <c r="A141" s="100"/>
      <c r="B141" s="101"/>
      <c r="C141" s="101"/>
      <c r="D141" s="102"/>
      <c r="E141" s="103"/>
      <c r="F141" s="96"/>
      <c r="G141" s="97"/>
      <c r="H141" s="98"/>
      <c r="I141" s="96"/>
      <c r="J141" s="97"/>
      <c r="K141" s="97"/>
      <c r="L141" s="97"/>
      <c r="M141" s="97"/>
      <c r="N141" s="97"/>
      <c r="O141" s="97"/>
      <c r="P141" s="97"/>
      <c r="Q141" s="97"/>
      <c r="R141" s="97"/>
      <c r="S141" s="97"/>
      <c r="T141" s="97"/>
      <c r="U141" s="97"/>
      <c r="V141" s="97"/>
      <c r="W141" s="97"/>
      <c r="X141" s="97"/>
      <c r="Y141" s="98"/>
      <c r="Z141" s="104"/>
    </row>
    <row r="142" spans="1:26" x14ac:dyDescent="0.35">
      <c r="A142" s="100"/>
      <c r="B142" s="101"/>
      <c r="C142" s="101"/>
      <c r="D142" s="102"/>
      <c r="E142" s="103"/>
      <c r="F142" s="96"/>
      <c r="G142" s="97"/>
      <c r="H142" s="98"/>
      <c r="I142" s="96"/>
      <c r="J142" s="97"/>
      <c r="K142" s="97"/>
      <c r="L142" s="97"/>
      <c r="M142" s="97"/>
      <c r="N142" s="97"/>
      <c r="O142" s="97"/>
      <c r="P142" s="97"/>
      <c r="Q142" s="97"/>
      <c r="R142" s="97"/>
      <c r="S142" s="97"/>
      <c r="T142" s="97"/>
      <c r="U142" s="97"/>
      <c r="V142" s="97"/>
      <c r="W142" s="97"/>
      <c r="X142" s="97"/>
      <c r="Y142" s="98"/>
      <c r="Z142" s="104"/>
    </row>
    <row r="143" spans="1:26" x14ac:dyDescent="0.35">
      <c r="A143" s="100"/>
      <c r="B143" s="101"/>
      <c r="C143" s="101"/>
      <c r="D143" s="102"/>
      <c r="E143" s="103"/>
      <c r="F143" s="96"/>
      <c r="G143" s="97"/>
      <c r="H143" s="98"/>
      <c r="I143" s="96"/>
      <c r="J143" s="97"/>
      <c r="K143" s="97"/>
      <c r="L143" s="97"/>
      <c r="M143" s="97"/>
      <c r="N143" s="97"/>
      <c r="O143" s="97"/>
      <c r="P143" s="97"/>
      <c r="Q143" s="97"/>
      <c r="R143" s="97"/>
      <c r="S143" s="97"/>
      <c r="T143" s="97"/>
      <c r="U143" s="97"/>
      <c r="V143" s="97"/>
      <c r="W143" s="97"/>
      <c r="X143" s="97"/>
      <c r="Y143" s="98"/>
      <c r="Z143" s="104"/>
    </row>
    <row r="144" spans="1:26" x14ac:dyDescent="0.35">
      <c r="A144" s="100"/>
      <c r="B144" s="101"/>
      <c r="C144" s="101"/>
      <c r="D144" s="102"/>
      <c r="E144" s="103"/>
      <c r="F144" s="96"/>
      <c r="G144" s="97"/>
      <c r="H144" s="98"/>
      <c r="I144" s="96"/>
      <c r="J144" s="97"/>
      <c r="K144" s="97"/>
      <c r="L144" s="97"/>
      <c r="M144" s="97"/>
      <c r="N144" s="97"/>
      <c r="O144" s="97"/>
      <c r="P144" s="97"/>
      <c r="Q144" s="97"/>
      <c r="R144" s="97"/>
      <c r="S144" s="97"/>
      <c r="T144" s="97"/>
      <c r="U144" s="97"/>
      <c r="V144" s="97"/>
      <c r="W144" s="97"/>
      <c r="X144" s="97"/>
      <c r="Y144" s="98"/>
      <c r="Z144" s="104"/>
    </row>
    <row r="145" spans="1:26" x14ac:dyDescent="0.35">
      <c r="A145" s="100"/>
      <c r="B145" s="101"/>
      <c r="C145" s="101"/>
      <c r="D145" s="102"/>
      <c r="E145" s="103"/>
      <c r="F145" s="96"/>
      <c r="G145" s="97"/>
      <c r="H145" s="98"/>
      <c r="I145" s="96"/>
      <c r="J145" s="97"/>
      <c r="K145" s="97"/>
      <c r="L145" s="97"/>
      <c r="M145" s="97"/>
      <c r="N145" s="97"/>
      <c r="O145" s="97"/>
      <c r="P145" s="97"/>
      <c r="Q145" s="97"/>
      <c r="R145" s="97"/>
      <c r="S145" s="97"/>
      <c r="T145" s="97"/>
      <c r="U145" s="97"/>
      <c r="V145" s="97"/>
      <c r="W145" s="97"/>
      <c r="X145" s="97"/>
      <c r="Y145" s="98"/>
      <c r="Z145" s="104"/>
    </row>
    <row r="146" spans="1:26" x14ac:dyDescent="0.35">
      <c r="A146" s="100"/>
      <c r="B146" s="101"/>
      <c r="C146" s="101"/>
      <c r="D146" s="102"/>
      <c r="E146" s="103"/>
      <c r="F146" s="96"/>
      <c r="G146" s="97"/>
      <c r="H146" s="98"/>
      <c r="I146" s="96"/>
      <c r="J146" s="97"/>
      <c r="K146" s="97"/>
      <c r="L146" s="97"/>
      <c r="M146" s="97"/>
      <c r="N146" s="97"/>
      <c r="O146" s="97"/>
      <c r="P146" s="97"/>
      <c r="Q146" s="97"/>
      <c r="R146" s="97"/>
      <c r="S146" s="97"/>
      <c r="T146" s="97"/>
      <c r="U146" s="97"/>
      <c r="V146" s="97"/>
      <c r="W146" s="97"/>
      <c r="X146" s="97"/>
      <c r="Y146" s="98"/>
      <c r="Z146" s="104"/>
    </row>
    <row r="147" spans="1:26" x14ac:dyDescent="0.35">
      <c r="A147" s="100"/>
      <c r="B147" s="101"/>
      <c r="C147" s="101"/>
      <c r="D147" s="102"/>
      <c r="E147" s="103"/>
      <c r="F147" s="96"/>
      <c r="G147" s="97"/>
      <c r="H147" s="98"/>
      <c r="I147" s="96"/>
      <c r="J147" s="97"/>
      <c r="K147" s="97"/>
      <c r="L147" s="97"/>
      <c r="M147" s="97"/>
      <c r="N147" s="97"/>
      <c r="O147" s="97"/>
      <c r="P147" s="97"/>
      <c r="Q147" s="97"/>
      <c r="R147" s="97"/>
      <c r="S147" s="97"/>
      <c r="T147" s="97"/>
      <c r="U147" s="97"/>
      <c r="V147" s="97"/>
      <c r="W147" s="97"/>
      <c r="X147" s="97"/>
      <c r="Y147" s="98"/>
      <c r="Z147" s="104"/>
    </row>
    <row r="148" spans="1:26" x14ac:dyDescent="0.35">
      <c r="A148" s="100"/>
      <c r="B148" s="101"/>
      <c r="C148" s="101"/>
      <c r="D148" s="102"/>
      <c r="E148" s="103"/>
      <c r="F148" s="96"/>
      <c r="G148" s="97"/>
      <c r="H148" s="98"/>
      <c r="I148" s="96"/>
      <c r="J148" s="97"/>
      <c r="K148" s="97"/>
      <c r="L148" s="97"/>
      <c r="M148" s="97"/>
      <c r="N148" s="97"/>
      <c r="O148" s="97"/>
      <c r="P148" s="97"/>
      <c r="Q148" s="97"/>
      <c r="R148" s="97"/>
      <c r="S148" s="97"/>
      <c r="T148" s="97"/>
      <c r="U148" s="97"/>
      <c r="V148" s="97"/>
      <c r="W148" s="97"/>
      <c r="X148" s="97"/>
      <c r="Y148" s="98"/>
      <c r="Z148" s="104"/>
    </row>
    <row r="149" spans="1:26" x14ac:dyDescent="0.35">
      <c r="A149" s="100"/>
      <c r="B149" s="101"/>
      <c r="C149" s="101"/>
      <c r="D149" s="102"/>
      <c r="E149" s="103"/>
      <c r="F149" s="96"/>
      <c r="G149" s="97"/>
      <c r="H149" s="98"/>
      <c r="I149" s="96"/>
      <c r="J149" s="97"/>
      <c r="K149" s="97"/>
      <c r="L149" s="97"/>
      <c r="M149" s="97"/>
      <c r="N149" s="97"/>
      <c r="O149" s="97"/>
      <c r="P149" s="97"/>
      <c r="Q149" s="97"/>
      <c r="R149" s="97"/>
      <c r="S149" s="97"/>
      <c r="T149" s="97"/>
      <c r="U149" s="97"/>
      <c r="V149" s="97"/>
      <c r="W149" s="97"/>
      <c r="X149" s="97"/>
      <c r="Y149" s="98"/>
      <c r="Z149" s="104"/>
    </row>
    <row r="150" spans="1:26" x14ac:dyDescent="0.35">
      <c r="A150" s="100"/>
      <c r="B150" s="101"/>
      <c r="C150" s="101"/>
      <c r="D150" s="102"/>
      <c r="E150" s="103"/>
      <c r="F150" s="96"/>
      <c r="G150" s="97"/>
      <c r="H150" s="98"/>
      <c r="I150" s="96"/>
      <c r="J150" s="97"/>
      <c r="K150" s="97"/>
      <c r="L150" s="97"/>
      <c r="M150" s="97"/>
      <c r="N150" s="97"/>
      <c r="O150" s="97"/>
      <c r="P150" s="97"/>
      <c r="Q150" s="97"/>
      <c r="R150" s="97"/>
      <c r="S150" s="97"/>
      <c r="T150" s="97"/>
      <c r="U150" s="97"/>
      <c r="V150" s="97"/>
      <c r="W150" s="97"/>
      <c r="X150" s="97"/>
      <c r="Y150" s="98"/>
      <c r="Z150" s="104"/>
    </row>
    <row r="151" spans="1:26" x14ac:dyDescent="0.35">
      <c r="A151" s="100"/>
      <c r="B151" s="101"/>
      <c r="C151" s="101"/>
      <c r="D151" s="102"/>
      <c r="E151" s="103"/>
      <c r="F151" s="96"/>
      <c r="G151" s="97"/>
      <c r="H151" s="98"/>
      <c r="I151" s="96"/>
      <c r="J151" s="97"/>
      <c r="K151" s="97"/>
      <c r="L151" s="97"/>
      <c r="M151" s="97"/>
      <c r="N151" s="97"/>
      <c r="O151" s="97"/>
      <c r="P151" s="97"/>
      <c r="Q151" s="97"/>
      <c r="R151" s="97"/>
      <c r="S151" s="97"/>
      <c r="T151" s="97"/>
      <c r="U151" s="97"/>
      <c r="V151" s="97"/>
      <c r="W151" s="97"/>
      <c r="X151" s="97"/>
      <c r="Y151" s="98"/>
      <c r="Z151" s="104"/>
    </row>
    <row r="152" spans="1:26" x14ac:dyDescent="0.35">
      <c r="A152" s="100"/>
      <c r="B152" s="101"/>
      <c r="C152" s="101"/>
      <c r="D152" s="102"/>
      <c r="E152" s="103"/>
      <c r="F152" s="96"/>
      <c r="G152" s="97"/>
      <c r="H152" s="98"/>
      <c r="I152" s="96"/>
      <c r="J152" s="97"/>
      <c r="K152" s="97"/>
      <c r="L152" s="97"/>
      <c r="M152" s="97"/>
      <c r="N152" s="97"/>
      <c r="O152" s="97"/>
      <c r="P152" s="97"/>
      <c r="Q152" s="97"/>
      <c r="R152" s="97"/>
      <c r="S152" s="97"/>
      <c r="T152" s="97"/>
      <c r="U152" s="97"/>
      <c r="V152" s="97"/>
      <c r="W152" s="97"/>
      <c r="X152" s="97"/>
      <c r="Y152" s="98"/>
      <c r="Z152" s="104"/>
    </row>
    <row r="153" spans="1:26" x14ac:dyDescent="0.35">
      <c r="A153" s="100"/>
      <c r="B153" s="101"/>
      <c r="C153" s="101"/>
      <c r="D153" s="102"/>
      <c r="E153" s="103"/>
      <c r="F153" s="96"/>
      <c r="G153" s="97"/>
      <c r="H153" s="98"/>
      <c r="I153" s="96"/>
      <c r="J153" s="97"/>
      <c r="K153" s="97"/>
      <c r="L153" s="97"/>
      <c r="M153" s="97"/>
      <c r="N153" s="97"/>
      <c r="O153" s="97"/>
      <c r="P153" s="97"/>
      <c r="Q153" s="97"/>
      <c r="R153" s="97"/>
      <c r="S153" s="97"/>
      <c r="T153" s="97"/>
      <c r="U153" s="97"/>
      <c r="V153" s="97"/>
      <c r="W153" s="97"/>
      <c r="X153" s="97"/>
      <c r="Y153" s="98"/>
      <c r="Z153" s="104"/>
    </row>
    <row r="154" spans="1:26" x14ac:dyDescent="0.35">
      <c r="A154" s="100"/>
      <c r="B154" s="101"/>
      <c r="C154" s="101"/>
      <c r="D154" s="102"/>
      <c r="E154" s="103"/>
      <c r="F154" s="96"/>
      <c r="G154" s="97"/>
      <c r="H154" s="98"/>
      <c r="I154" s="96"/>
      <c r="J154" s="97"/>
      <c r="K154" s="97"/>
      <c r="L154" s="97"/>
      <c r="M154" s="97"/>
      <c r="N154" s="97"/>
      <c r="O154" s="97"/>
      <c r="P154" s="97"/>
      <c r="Q154" s="97"/>
      <c r="R154" s="97"/>
      <c r="S154" s="97"/>
      <c r="T154" s="97"/>
      <c r="U154" s="97"/>
      <c r="V154" s="97"/>
      <c r="W154" s="97"/>
      <c r="X154" s="97"/>
      <c r="Y154" s="98"/>
      <c r="Z154" s="104"/>
    </row>
    <row r="155" spans="1:26" x14ac:dyDescent="0.35">
      <c r="A155" s="100"/>
      <c r="B155" s="101"/>
      <c r="C155" s="101"/>
      <c r="D155" s="102"/>
      <c r="E155" s="103"/>
      <c r="F155" s="96"/>
      <c r="G155" s="97"/>
      <c r="H155" s="98"/>
      <c r="I155" s="96"/>
      <c r="J155" s="97"/>
      <c r="K155" s="97"/>
      <c r="L155" s="97"/>
      <c r="M155" s="97"/>
      <c r="N155" s="97"/>
      <c r="O155" s="97"/>
      <c r="P155" s="97"/>
      <c r="Q155" s="97"/>
      <c r="R155" s="97"/>
      <c r="S155" s="97"/>
      <c r="T155" s="97"/>
      <c r="U155" s="97"/>
      <c r="V155" s="97"/>
      <c r="W155" s="97"/>
      <c r="X155" s="97"/>
      <c r="Y155" s="98"/>
      <c r="Z155" s="104"/>
    </row>
    <row r="156" spans="1:26" x14ac:dyDescent="0.35">
      <c r="A156" s="100"/>
      <c r="B156" s="101"/>
      <c r="C156" s="101"/>
      <c r="D156" s="102"/>
      <c r="E156" s="103"/>
      <c r="F156" s="96"/>
      <c r="G156" s="97"/>
      <c r="H156" s="98"/>
      <c r="I156" s="96"/>
      <c r="J156" s="97"/>
      <c r="K156" s="97"/>
      <c r="L156" s="97"/>
      <c r="M156" s="97"/>
      <c r="N156" s="97"/>
      <c r="O156" s="97"/>
      <c r="P156" s="97"/>
      <c r="Q156" s="97"/>
      <c r="R156" s="97"/>
      <c r="S156" s="97"/>
      <c r="T156" s="97"/>
      <c r="U156" s="97"/>
      <c r="V156" s="97"/>
      <c r="W156" s="97"/>
      <c r="X156" s="97"/>
      <c r="Y156" s="98"/>
      <c r="Z156" s="104"/>
    </row>
    <row r="157" spans="1:26" x14ac:dyDescent="0.35">
      <c r="A157" s="100"/>
      <c r="B157" s="101"/>
      <c r="C157" s="101"/>
      <c r="D157" s="102"/>
      <c r="E157" s="103"/>
      <c r="F157" s="96"/>
      <c r="G157" s="97"/>
      <c r="H157" s="98"/>
      <c r="I157" s="96"/>
      <c r="J157" s="97"/>
      <c r="K157" s="97"/>
      <c r="L157" s="97"/>
      <c r="M157" s="97"/>
      <c r="N157" s="97"/>
      <c r="O157" s="97"/>
      <c r="P157" s="97"/>
      <c r="Q157" s="97"/>
      <c r="R157" s="97"/>
      <c r="S157" s="97"/>
      <c r="T157" s="97"/>
      <c r="U157" s="97"/>
      <c r="V157" s="97"/>
      <c r="W157" s="97"/>
      <c r="X157" s="97"/>
      <c r="Y157" s="98"/>
      <c r="Z157" s="104"/>
    </row>
    <row r="158" spans="1:26" x14ac:dyDescent="0.35">
      <c r="A158" s="100"/>
      <c r="B158" s="101"/>
      <c r="C158" s="101"/>
      <c r="D158" s="102"/>
      <c r="E158" s="103"/>
      <c r="F158" s="96"/>
      <c r="G158" s="97"/>
      <c r="H158" s="98"/>
      <c r="I158" s="96"/>
      <c r="J158" s="97"/>
      <c r="K158" s="97"/>
      <c r="L158" s="97"/>
      <c r="M158" s="97"/>
      <c r="N158" s="97"/>
      <c r="O158" s="97"/>
      <c r="P158" s="97"/>
      <c r="Q158" s="97"/>
      <c r="R158" s="97"/>
      <c r="S158" s="97"/>
      <c r="T158" s="97"/>
      <c r="U158" s="97"/>
      <c r="V158" s="97"/>
      <c r="W158" s="97"/>
      <c r="X158" s="97"/>
      <c r="Y158" s="98"/>
      <c r="Z158" s="104"/>
    </row>
    <row r="159" spans="1:26" x14ac:dyDescent="0.35">
      <c r="A159" s="100"/>
      <c r="B159" s="101"/>
      <c r="C159" s="101"/>
      <c r="D159" s="102"/>
      <c r="E159" s="103"/>
      <c r="F159" s="96"/>
      <c r="G159" s="97"/>
      <c r="H159" s="98"/>
      <c r="I159" s="96"/>
      <c r="J159" s="97"/>
      <c r="K159" s="97"/>
      <c r="L159" s="97"/>
      <c r="M159" s="97"/>
      <c r="N159" s="97"/>
      <c r="O159" s="97"/>
      <c r="P159" s="97"/>
      <c r="Q159" s="97"/>
      <c r="R159" s="97"/>
      <c r="S159" s="97"/>
      <c r="T159" s="97"/>
      <c r="U159" s="97"/>
      <c r="V159" s="97"/>
      <c r="W159" s="97"/>
      <c r="X159" s="97"/>
      <c r="Y159" s="98"/>
      <c r="Z159" s="104"/>
    </row>
    <row r="160" spans="1:26" x14ac:dyDescent="0.35">
      <c r="A160" s="100"/>
      <c r="B160" s="101"/>
      <c r="C160" s="101"/>
      <c r="D160" s="102"/>
      <c r="E160" s="103"/>
      <c r="F160" s="96"/>
      <c r="G160" s="97"/>
      <c r="H160" s="98"/>
      <c r="I160" s="96"/>
      <c r="J160" s="97"/>
      <c r="K160" s="97"/>
      <c r="L160" s="97"/>
      <c r="M160" s="97"/>
      <c r="N160" s="97"/>
      <c r="O160" s="97"/>
      <c r="P160" s="97"/>
      <c r="Q160" s="97"/>
      <c r="R160" s="97"/>
      <c r="S160" s="97"/>
      <c r="T160" s="97"/>
      <c r="U160" s="97"/>
      <c r="V160" s="97"/>
      <c r="W160" s="97"/>
      <c r="X160" s="97"/>
      <c r="Y160" s="98"/>
      <c r="Z160" s="104"/>
    </row>
    <row r="161" spans="1:26" x14ac:dyDescent="0.35">
      <c r="A161" s="100"/>
      <c r="B161" s="101"/>
      <c r="C161" s="101"/>
      <c r="D161" s="102"/>
      <c r="E161" s="103"/>
      <c r="F161" s="96"/>
      <c r="G161" s="97"/>
      <c r="H161" s="98"/>
      <c r="I161" s="96"/>
      <c r="J161" s="97"/>
      <c r="K161" s="97"/>
      <c r="L161" s="97"/>
      <c r="M161" s="97"/>
      <c r="N161" s="97"/>
      <c r="O161" s="97"/>
      <c r="P161" s="97"/>
      <c r="Q161" s="97"/>
      <c r="R161" s="97"/>
      <c r="S161" s="97"/>
      <c r="T161" s="97"/>
      <c r="U161" s="97"/>
      <c r="V161" s="97"/>
      <c r="W161" s="97"/>
      <c r="X161" s="97"/>
      <c r="Y161" s="98"/>
      <c r="Z161" s="104"/>
    </row>
    <row r="162" spans="1:26" x14ac:dyDescent="0.35">
      <c r="A162" s="100"/>
      <c r="B162" s="101"/>
      <c r="C162" s="101"/>
      <c r="D162" s="102"/>
      <c r="E162" s="103"/>
      <c r="F162" s="96"/>
      <c r="G162" s="97"/>
      <c r="H162" s="98"/>
      <c r="I162" s="96"/>
      <c r="J162" s="97"/>
      <c r="K162" s="97"/>
      <c r="L162" s="97"/>
      <c r="M162" s="97"/>
      <c r="N162" s="97"/>
      <c r="O162" s="97"/>
      <c r="P162" s="97"/>
      <c r="Q162" s="97"/>
      <c r="R162" s="97"/>
      <c r="S162" s="97"/>
      <c r="T162" s="97"/>
      <c r="U162" s="97"/>
      <c r="V162" s="97"/>
      <c r="W162" s="97"/>
      <c r="X162" s="97"/>
      <c r="Y162" s="98"/>
      <c r="Z162" s="104"/>
    </row>
    <row r="163" spans="1:26" x14ac:dyDescent="0.35">
      <c r="A163" s="100"/>
      <c r="B163" s="101"/>
      <c r="C163" s="101"/>
      <c r="D163" s="102"/>
      <c r="E163" s="103"/>
      <c r="F163" s="96"/>
      <c r="G163" s="97"/>
      <c r="H163" s="98"/>
      <c r="I163" s="96"/>
      <c r="J163" s="97"/>
      <c r="K163" s="97"/>
      <c r="L163" s="97"/>
      <c r="M163" s="97"/>
      <c r="N163" s="97"/>
      <c r="O163" s="97"/>
      <c r="P163" s="97"/>
      <c r="Q163" s="97"/>
      <c r="R163" s="97"/>
      <c r="S163" s="97"/>
      <c r="T163" s="97"/>
      <c r="U163" s="97"/>
      <c r="V163" s="97"/>
      <c r="W163" s="97"/>
      <c r="X163" s="97"/>
      <c r="Y163" s="98"/>
      <c r="Z163" s="104"/>
    </row>
    <row r="164" spans="1:26" x14ac:dyDescent="0.35">
      <c r="A164" s="100"/>
      <c r="B164" s="101"/>
      <c r="C164" s="101"/>
      <c r="D164" s="102"/>
      <c r="E164" s="103"/>
      <c r="F164" s="96"/>
      <c r="G164" s="97"/>
      <c r="H164" s="98"/>
      <c r="I164" s="96"/>
      <c r="J164" s="97"/>
      <c r="K164" s="97"/>
      <c r="L164" s="97"/>
      <c r="M164" s="97"/>
      <c r="N164" s="97"/>
      <c r="O164" s="97"/>
      <c r="P164" s="97"/>
      <c r="Q164" s="97"/>
      <c r="R164" s="97"/>
      <c r="S164" s="97"/>
      <c r="T164" s="97"/>
      <c r="U164" s="97"/>
      <c r="V164" s="97"/>
      <c r="W164" s="97"/>
      <c r="X164" s="97"/>
      <c r="Y164" s="98"/>
      <c r="Z164" s="104"/>
    </row>
    <row r="165" spans="1:26" x14ac:dyDescent="0.35">
      <c r="A165" s="100"/>
      <c r="B165" s="101"/>
      <c r="C165" s="101"/>
      <c r="D165" s="102"/>
      <c r="E165" s="103"/>
      <c r="F165" s="96"/>
      <c r="G165" s="97"/>
      <c r="H165" s="98"/>
      <c r="I165" s="96"/>
      <c r="J165" s="97"/>
      <c r="K165" s="97"/>
      <c r="L165" s="97"/>
      <c r="M165" s="97"/>
      <c r="N165" s="97"/>
      <c r="O165" s="97"/>
      <c r="P165" s="97"/>
      <c r="Q165" s="97"/>
      <c r="R165" s="97"/>
      <c r="S165" s="97"/>
      <c r="T165" s="97"/>
      <c r="U165" s="97"/>
      <c r="V165" s="97"/>
      <c r="W165" s="97"/>
      <c r="X165" s="97"/>
      <c r="Y165" s="98"/>
      <c r="Z165" s="104"/>
    </row>
    <row r="166" spans="1:26" x14ac:dyDescent="0.35">
      <c r="A166" s="100"/>
      <c r="B166" s="101"/>
      <c r="C166" s="101"/>
      <c r="D166" s="102"/>
      <c r="E166" s="103"/>
      <c r="F166" s="96"/>
      <c r="G166" s="97"/>
      <c r="H166" s="98"/>
      <c r="I166" s="96"/>
      <c r="J166" s="97"/>
      <c r="K166" s="97"/>
      <c r="L166" s="97"/>
      <c r="M166" s="97"/>
      <c r="N166" s="97"/>
      <c r="O166" s="97"/>
      <c r="P166" s="97"/>
      <c r="Q166" s="97"/>
      <c r="R166" s="97"/>
      <c r="S166" s="97"/>
      <c r="T166" s="97"/>
      <c r="U166" s="97"/>
      <c r="V166" s="97"/>
      <c r="W166" s="97"/>
      <c r="X166" s="97"/>
      <c r="Y166" s="98"/>
      <c r="Z166" s="104"/>
    </row>
    <row r="167" spans="1:26" x14ac:dyDescent="0.35">
      <c r="A167" s="100"/>
      <c r="B167" s="101"/>
      <c r="C167" s="101"/>
      <c r="D167" s="102"/>
      <c r="E167" s="103"/>
      <c r="F167" s="96"/>
      <c r="G167" s="97"/>
      <c r="H167" s="98"/>
      <c r="I167" s="96"/>
      <c r="J167" s="97"/>
      <c r="K167" s="97"/>
      <c r="L167" s="97"/>
      <c r="M167" s="97"/>
      <c r="N167" s="97"/>
      <c r="O167" s="97"/>
      <c r="P167" s="97"/>
      <c r="Q167" s="97"/>
      <c r="R167" s="97"/>
      <c r="S167" s="97"/>
      <c r="T167" s="97"/>
      <c r="U167" s="97"/>
      <c r="V167" s="97"/>
      <c r="W167" s="97"/>
      <c r="X167" s="97"/>
      <c r="Y167" s="98"/>
      <c r="Z167" s="104"/>
    </row>
    <row r="168" spans="1:26" x14ac:dyDescent="0.35">
      <c r="A168" s="100"/>
      <c r="B168" s="101"/>
      <c r="C168" s="101"/>
      <c r="D168" s="102"/>
      <c r="E168" s="103"/>
      <c r="F168" s="96"/>
      <c r="G168" s="97"/>
      <c r="H168" s="98"/>
      <c r="I168" s="96"/>
      <c r="J168" s="97"/>
      <c r="K168" s="97"/>
      <c r="L168" s="97"/>
      <c r="M168" s="97"/>
      <c r="N168" s="97"/>
      <c r="O168" s="97"/>
      <c r="P168" s="97"/>
      <c r="Q168" s="97"/>
      <c r="R168" s="97"/>
      <c r="S168" s="97"/>
      <c r="T168" s="97"/>
      <c r="U168" s="97"/>
      <c r="V168" s="97"/>
      <c r="W168" s="97"/>
      <c r="X168" s="97"/>
      <c r="Y168" s="98"/>
      <c r="Z168" s="104"/>
    </row>
    <row r="169" spans="1:26" x14ac:dyDescent="0.35">
      <c r="A169" s="100"/>
      <c r="B169" s="101"/>
      <c r="C169" s="101"/>
      <c r="D169" s="102"/>
      <c r="E169" s="103"/>
      <c r="F169" s="96"/>
      <c r="G169" s="97"/>
      <c r="H169" s="98"/>
      <c r="I169" s="96"/>
      <c r="J169" s="97"/>
      <c r="K169" s="97"/>
      <c r="L169" s="97"/>
      <c r="M169" s="97"/>
      <c r="N169" s="97"/>
      <c r="O169" s="97"/>
      <c r="P169" s="97"/>
      <c r="Q169" s="97"/>
      <c r="R169" s="97"/>
      <c r="S169" s="97"/>
      <c r="T169" s="97"/>
      <c r="U169" s="97"/>
      <c r="V169" s="97"/>
      <c r="W169" s="97"/>
      <c r="X169" s="97"/>
      <c r="Y169" s="98"/>
      <c r="Z169" s="104"/>
    </row>
    <row r="170" spans="1:26" x14ac:dyDescent="0.35">
      <c r="A170" s="100"/>
      <c r="B170" s="101"/>
      <c r="C170" s="101"/>
      <c r="D170" s="102"/>
      <c r="E170" s="103"/>
      <c r="F170" s="96"/>
      <c r="G170" s="97"/>
      <c r="H170" s="98"/>
      <c r="I170" s="96"/>
      <c r="J170" s="97"/>
      <c r="K170" s="97"/>
      <c r="L170" s="97"/>
      <c r="M170" s="97"/>
      <c r="N170" s="97"/>
      <c r="O170" s="97"/>
      <c r="P170" s="97"/>
      <c r="Q170" s="97"/>
      <c r="R170" s="97"/>
      <c r="S170" s="97"/>
      <c r="T170" s="97"/>
      <c r="U170" s="97"/>
      <c r="V170" s="97"/>
      <c r="W170" s="97"/>
      <c r="X170" s="97"/>
      <c r="Y170" s="98"/>
      <c r="Z170" s="104"/>
    </row>
    <row r="171" spans="1:26" x14ac:dyDescent="0.35">
      <c r="A171" s="100"/>
      <c r="B171" s="101"/>
      <c r="C171" s="101"/>
      <c r="D171" s="102"/>
      <c r="E171" s="103"/>
      <c r="F171" s="96"/>
      <c r="G171" s="97"/>
      <c r="H171" s="98"/>
      <c r="I171" s="96"/>
      <c r="J171" s="97"/>
      <c r="K171" s="97"/>
      <c r="L171" s="97"/>
      <c r="M171" s="97"/>
      <c r="N171" s="97"/>
      <c r="O171" s="97"/>
      <c r="P171" s="97"/>
      <c r="Q171" s="97"/>
      <c r="R171" s="97"/>
      <c r="S171" s="97"/>
      <c r="T171" s="97"/>
      <c r="U171" s="97"/>
      <c r="V171" s="97"/>
      <c r="W171" s="97"/>
      <c r="X171" s="97"/>
      <c r="Y171" s="98"/>
      <c r="Z171" s="104"/>
    </row>
    <row r="172" spans="1:26" x14ac:dyDescent="0.35">
      <c r="A172" s="100"/>
      <c r="B172" s="101"/>
      <c r="C172" s="101"/>
      <c r="D172" s="102"/>
      <c r="E172" s="103"/>
      <c r="F172" s="96"/>
      <c r="G172" s="97"/>
      <c r="H172" s="98"/>
      <c r="I172" s="96"/>
      <c r="J172" s="97"/>
      <c r="K172" s="97"/>
      <c r="L172" s="97"/>
      <c r="M172" s="97"/>
      <c r="N172" s="97"/>
      <c r="O172" s="97"/>
      <c r="P172" s="97"/>
      <c r="Q172" s="97"/>
      <c r="R172" s="97"/>
      <c r="S172" s="97"/>
      <c r="T172" s="97"/>
      <c r="U172" s="97"/>
      <c r="V172" s="97"/>
      <c r="W172" s="97"/>
      <c r="X172" s="97"/>
      <c r="Y172" s="98"/>
      <c r="Z172" s="104"/>
    </row>
    <row r="173" spans="1:26" x14ac:dyDescent="0.35">
      <c r="A173" s="100"/>
      <c r="B173" s="101"/>
      <c r="C173" s="101"/>
      <c r="D173" s="102"/>
      <c r="E173" s="103"/>
      <c r="F173" s="96"/>
      <c r="G173" s="97"/>
      <c r="H173" s="98"/>
      <c r="I173" s="96"/>
      <c r="J173" s="97"/>
      <c r="K173" s="97"/>
      <c r="L173" s="97"/>
      <c r="M173" s="97"/>
      <c r="N173" s="97"/>
      <c r="O173" s="97"/>
      <c r="P173" s="97"/>
      <c r="Q173" s="97"/>
      <c r="R173" s="97"/>
      <c r="S173" s="97"/>
      <c r="T173" s="97"/>
      <c r="U173" s="97"/>
      <c r="V173" s="97"/>
      <c r="W173" s="97"/>
      <c r="X173" s="97"/>
      <c r="Y173" s="98"/>
      <c r="Z173" s="104"/>
    </row>
    <row r="174" spans="1:26" x14ac:dyDescent="0.35">
      <c r="A174" s="100"/>
      <c r="B174" s="101"/>
      <c r="C174" s="101"/>
      <c r="D174" s="102"/>
      <c r="E174" s="103"/>
      <c r="F174" s="96"/>
      <c r="G174" s="97"/>
      <c r="H174" s="98"/>
      <c r="I174" s="96"/>
      <c r="J174" s="97"/>
      <c r="K174" s="97"/>
      <c r="L174" s="97"/>
      <c r="M174" s="97"/>
      <c r="N174" s="97"/>
      <c r="O174" s="97"/>
      <c r="P174" s="97"/>
      <c r="Q174" s="97"/>
      <c r="R174" s="97"/>
      <c r="S174" s="97"/>
      <c r="T174" s="97"/>
      <c r="U174" s="97"/>
      <c r="V174" s="97"/>
      <c r="W174" s="97"/>
      <c r="X174" s="97"/>
      <c r="Y174" s="98"/>
      <c r="Z174" s="104"/>
    </row>
    <row r="175" spans="1:26" x14ac:dyDescent="0.35">
      <c r="A175" s="100"/>
      <c r="B175" s="101"/>
      <c r="C175" s="101"/>
      <c r="D175" s="102"/>
      <c r="E175" s="103"/>
      <c r="F175" s="96"/>
      <c r="G175" s="97"/>
      <c r="H175" s="98"/>
      <c r="I175" s="96"/>
      <c r="J175" s="97"/>
      <c r="K175" s="97"/>
      <c r="L175" s="97"/>
      <c r="M175" s="97"/>
      <c r="N175" s="97"/>
      <c r="O175" s="97"/>
      <c r="P175" s="97"/>
      <c r="Q175" s="97"/>
      <c r="R175" s="97"/>
      <c r="S175" s="97"/>
      <c r="T175" s="97"/>
      <c r="U175" s="97"/>
      <c r="V175" s="97"/>
      <c r="W175" s="97"/>
      <c r="X175" s="97"/>
      <c r="Y175" s="98"/>
      <c r="Z175" s="104"/>
    </row>
    <row r="176" spans="1:26" x14ac:dyDescent="0.35">
      <c r="A176" s="100"/>
      <c r="B176" s="101"/>
      <c r="C176" s="101"/>
      <c r="D176" s="102"/>
      <c r="E176" s="103"/>
      <c r="F176" s="96"/>
      <c r="G176" s="97"/>
      <c r="H176" s="98"/>
      <c r="I176" s="96"/>
      <c r="J176" s="97"/>
      <c r="K176" s="97"/>
      <c r="L176" s="97"/>
      <c r="M176" s="97"/>
      <c r="N176" s="97"/>
      <c r="O176" s="97"/>
      <c r="P176" s="97"/>
      <c r="Q176" s="97"/>
      <c r="R176" s="97"/>
      <c r="S176" s="97"/>
      <c r="T176" s="97"/>
      <c r="U176" s="97"/>
      <c r="V176" s="97"/>
      <c r="W176" s="97"/>
      <c r="X176" s="97"/>
      <c r="Y176" s="98"/>
      <c r="Z176" s="104"/>
    </row>
    <row r="177" spans="1:26" x14ac:dyDescent="0.35">
      <c r="A177" s="100"/>
      <c r="B177" s="101"/>
      <c r="C177" s="101"/>
      <c r="D177" s="102"/>
      <c r="E177" s="103"/>
      <c r="F177" s="96"/>
      <c r="G177" s="97"/>
      <c r="H177" s="98"/>
      <c r="I177" s="96"/>
      <c r="J177" s="97"/>
      <c r="K177" s="97"/>
      <c r="L177" s="97"/>
      <c r="M177" s="97"/>
      <c r="N177" s="97"/>
      <c r="O177" s="97"/>
      <c r="P177" s="97"/>
      <c r="Q177" s="97"/>
      <c r="R177" s="97"/>
      <c r="S177" s="97"/>
      <c r="T177" s="97"/>
      <c r="U177" s="97"/>
      <c r="V177" s="97"/>
      <c r="W177" s="97"/>
      <c r="X177" s="97"/>
      <c r="Y177" s="98"/>
      <c r="Z177" s="104"/>
    </row>
    <row r="178" spans="1:26" x14ac:dyDescent="0.35">
      <c r="A178" s="100"/>
      <c r="B178" s="101"/>
      <c r="C178" s="101"/>
      <c r="D178" s="102"/>
      <c r="E178" s="103"/>
      <c r="F178" s="96"/>
      <c r="G178" s="97"/>
      <c r="H178" s="98"/>
      <c r="I178" s="96"/>
      <c r="J178" s="97"/>
      <c r="K178" s="97"/>
      <c r="L178" s="97"/>
      <c r="M178" s="97"/>
      <c r="N178" s="97"/>
      <c r="O178" s="97"/>
      <c r="P178" s="97"/>
      <c r="Q178" s="97"/>
      <c r="R178" s="97"/>
      <c r="S178" s="97"/>
      <c r="T178" s="97"/>
      <c r="U178" s="97"/>
      <c r="V178" s="97"/>
      <c r="W178" s="97"/>
      <c r="X178" s="97"/>
      <c r="Y178" s="98"/>
      <c r="Z178" s="104"/>
    </row>
    <row r="179" spans="1:26" x14ac:dyDescent="0.35">
      <c r="A179" s="100"/>
      <c r="B179" s="101"/>
      <c r="C179" s="101"/>
      <c r="D179" s="102"/>
      <c r="E179" s="103"/>
      <c r="F179" s="96"/>
      <c r="G179" s="97"/>
      <c r="H179" s="98"/>
      <c r="I179" s="96"/>
      <c r="J179" s="97"/>
      <c r="K179" s="97"/>
      <c r="L179" s="97"/>
      <c r="M179" s="97"/>
      <c r="N179" s="97"/>
      <c r="O179" s="97"/>
      <c r="P179" s="97"/>
      <c r="Q179" s="97"/>
      <c r="R179" s="97"/>
      <c r="S179" s="97"/>
      <c r="T179" s="97"/>
      <c r="U179" s="97"/>
      <c r="V179" s="97"/>
      <c r="W179" s="97"/>
      <c r="X179" s="97"/>
      <c r="Y179" s="98"/>
      <c r="Z179" s="104"/>
    </row>
    <row r="180" spans="1:26" x14ac:dyDescent="0.35">
      <c r="A180" s="100"/>
      <c r="B180" s="101"/>
      <c r="C180" s="101"/>
      <c r="D180" s="102"/>
      <c r="E180" s="103"/>
      <c r="F180" s="96"/>
      <c r="G180" s="97"/>
      <c r="H180" s="98"/>
      <c r="I180" s="96"/>
      <c r="J180" s="97"/>
      <c r="K180" s="97"/>
      <c r="L180" s="97"/>
      <c r="M180" s="97"/>
      <c r="N180" s="97"/>
      <c r="O180" s="97"/>
      <c r="P180" s="97"/>
      <c r="Q180" s="97"/>
      <c r="R180" s="97"/>
      <c r="S180" s="97"/>
      <c r="T180" s="97"/>
      <c r="U180" s="97"/>
      <c r="V180" s="97"/>
      <c r="W180" s="97"/>
      <c r="X180" s="97"/>
      <c r="Y180" s="98"/>
      <c r="Z180" s="104"/>
    </row>
    <row r="181" spans="1:26" x14ac:dyDescent="0.35">
      <c r="A181" s="100"/>
      <c r="B181" s="101"/>
      <c r="C181" s="101"/>
      <c r="D181" s="102"/>
      <c r="E181" s="103"/>
      <c r="F181" s="96"/>
      <c r="G181" s="97"/>
      <c r="H181" s="98"/>
      <c r="I181" s="96"/>
      <c r="J181" s="97"/>
      <c r="K181" s="97"/>
      <c r="L181" s="97"/>
      <c r="M181" s="97"/>
      <c r="N181" s="97"/>
      <c r="O181" s="97"/>
      <c r="P181" s="97"/>
      <c r="Q181" s="97"/>
      <c r="R181" s="97"/>
      <c r="S181" s="97"/>
      <c r="T181" s="97"/>
      <c r="U181" s="97"/>
      <c r="V181" s="97"/>
      <c r="W181" s="97"/>
      <c r="X181" s="97"/>
      <c r="Y181" s="98"/>
      <c r="Z181" s="104"/>
    </row>
    <row r="182" spans="1:26" x14ac:dyDescent="0.35">
      <c r="A182" s="100"/>
      <c r="B182" s="101"/>
      <c r="C182" s="101"/>
      <c r="D182" s="102"/>
      <c r="E182" s="103"/>
      <c r="F182" s="96"/>
      <c r="G182" s="97"/>
      <c r="H182" s="98"/>
      <c r="I182" s="96"/>
      <c r="J182" s="97"/>
      <c r="K182" s="97"/>
      <c r="L182" s="97"/>
      <c r="M182" s="97"/>
      <c r="N182" s="97"/>
      <c r="O182" s="97"/>
      <c r="P182" s="97"/>
      <c r="Q182" s="97"/>
      <c r="R182" s="97"/>
      <c r="S182" s="97"/>
      <c r="T182" s="97"/>
      <c r="U182" s="97"/>
      <c r="V182" s="97"/>
      <c r="W182" s="97"/>
      <c r="X182" s="97"/>
      <c r="Y182" s="98"/>
      <c r="Z182" s="104"/>
    </row>
    <row r="183" spans="1:26" x14ac:dyDescent="0.35">
      <c r="A183" s="100"/>
      <c r="B183" s="101"/>
      <c r="C183" s="101"/>
      <c r="D183" s="102"/>
      <c r="E183" s="103"/>
      <c r="F183" s="96"/>
      <c r="G183" s="97"/>
      <c r="H183" s="98"/>
      <c r="I183" s="96"/>
      <c r="J183" s="97"/>
      <c r="K183" s="97"/>
      <c r="L183" s="97"/>
      <c r="M183" s="97"/>
      <c r="N183" s="97"/>
      <c r="O183" s="97"/>
      <c r="P183" s="97"/>
      <c r="Q183" s="97"/>
      <c r="R183" s="97"/>
      <c r="S183" s="97"/>
      <c r="T183" s="97"/>
      <c r="U183" s="97"/>
      <c r="V183" s="97"/>
      <c r="W183" s="97"/>
      <c r="X183" s="97"/>
      <c r="Y183" s="98"/>
      <c r="Z183" s="104"/>
    </row>
    <row r="184" spans="1:26" x14ac:dyDescent="0.35">
      <c r="A184" s="100"/>
      <c r="B184" s="101"/>
      <c r="C184" s="101"/>
      <c r="D184" s="102"/>
      <c r="E184" s="103"/>
      <c r="F184" s="96"/>
      <c r="G184" s="97"/>
      <c r="H184" s="98"/>
      <c r="I184" s="96"/>
      <c r="J184" s="97"/>
      <c r="K184" s="97"/>
      <c r="L184" s="97"/>
      <c r="M184" s="97"/>
      <c r="N184" s="97"/>
      <c r="O184" s="97"/>
      <c r="P184" s="97"/>
      <c r="Q184" s="97"/>
      <c r="R184" s="97"/>
      <c r="S184" s="97"/>
      <c r="T184" s="97"/>
      <c r="U184" s="97"/>
      <c r="V184" s="97"/>
      <c r="W184" s="97"/>
      <c r="X184" s="97"/>
      <c r="Y184" s="98"/>
      <c r="Z184" s="104"/>
    </row>
    <row r="185" spans="1:26" x14ac:dyDescent="0.35">
      <c r="A185" s="100"/>
      <c r="B185" s="101"/>
      <c r="C185" s="101"/>
      <c r="D185" s="102"/>
      <c r="E185" s="103"/>
      <c r="F185" s="96"/>
      <c r="G185" s="97"/>
      <c r="H185" s="98"/>
      <c r="I185" s="96"/>
      <c r="J185" s="97"/>
      <c r="K185" s="97"/>
      <c r="L185" s="97"/>
      <c r="M185" s="97"/>
      <c r="N185" s="97"/>
      <c r="O185" s="97"/>
      <c r="P185" s="97"/>
      <c r="Q185" s="97"/>
      <c r="R185" s="97"/>
      <c r="S185" s="97"/>
      <c r="T185" s="97"/>
      <c r="U185" s="97"/>
      <c r="V185" s="97"/>
      <c r="W185" s="97"/>
      <c r="X185" s="97"/>
      <c r="Y185" s="98"/>
      <c r="Z185" s="104"/>
    </row>
    <row r="186" spans="1:26" x14ac:dyDescent="0.35">
      <c r="A186" s="100"/>
      <c r="B186" s="101"/>
      <c r="C186" s="101"/>
      <c r="D186" s="102"/>
      <c r="E186" s="103"/>
      <c r="F186" s="96"/>
      <c r="G186" s="97"/>
      <c r="H186" s="98"/>
      <c r="I186" s="96"/>
      <c r="J186" s="97"/>
      <c r="K186" s="97"/>
      <c r="L186" s="97"/>
      <c r="M186" s="97"/>
      <c r="N186" s="97"/>
      <c r="O186" s="97"/>
      <c r="P186" s="97"/>
      <c r="Q186" s="97"/>
      <c r="R186" s="97"/>
      <c r="S186" s="97"/>
      <c r="T186" s="97"/>
      <c r="U186" s="97"/>
      <c r="V186" s="97"/>
      <c r="W186" s="97"/>
      <c r="X186" s="97"/>
      <c r="Y186" s="98"/>
      <c r="Z186" s="104"/>
    </row>
    <row r="187" spans="1:26" x14ac:dyDescent="0.35">
      <c r="A187" s="100"/>
      <c r="B187" s="101"/>
      <c r="C187" s="101"/>
      <c r="D187" s="102"/>
      <c r="E187" s="103"/>
      <c r="F187" s="96"/>
      <c r="G187" s="97"/>
      <c r="H187" s="98"/>
      <c r="I187" s="96"/>
      <c r="J187" s="97"/>
      <c r="K187" s="97"/>
      <c r="L187" s="97"/>
      <c r="M187" s="97"/>
      <c r="N187" s="97"/>
      <c r="O187" s="97"/>
      <c r="P187" s="97"/>
      <c r="Q187" s="97"/>
      <c r="R187" s="97"/>
      <c r="S187" s="97"/>
      <c r="T187" s="97"/>
      <c r="U187" s="97"/>
      <c r="V187" s="97"/>
      <c r="W187" s="97"/>
      <c r="X187" s="97"/>
      <c r="Y187" s="98"/>
      <c r="Z187" s="104"/>
    </row>
    <row r="188" spans="1:26" x14ac:dyDescent="0.35">
      <c r="A188" s="100"/>
      <c r="B188" s="101"/>
      <c r="C188" s="101"/>
      <c r="D188" s="102"/>
      <c r="E188" s="103"/>
      <c r="F188" s="96"/>
      <c r="G188" s="97"/>
      <c r="H188" s="98"/>
      <c r="I188" s="96"/>
      <c r="J188" s="97"/>
      <c r="K188" s="97"/>
      <c r="L188" s="97"/>
      <c r="M188" s="97"/>
      <c r="N188" s="97"/>
      <c r="O188" s="97"/>
      <c r="P188" s="97"/>
      <c r="Q188" s="97"/>
      <c r="R188" s="97"/>
      <c r="S188" s="97"/>
      <c r="T188" s="97"/>
      <c r="U188" s="97"/>
      <c r="V188" s="97"/>
      <c r="W188" s="97"/>
      <c r="X188" s="97"/>
      <c r="Y188" s="98"/>
      <c r="Z188" s="104"/>
    </row>
    <row r="189" spans="1:26" x14ac:dyDescent="0.35">
      <c r="A189" s="100"/>
      <c r="B189" s="101"/>
      <c r="C189" s="101"/>
      <c r="D189" s="102"/>
      <c r="E189" s="103"/>
      <c r="F189" s="96"/>
      <c r="G189" s="97"/>
      <c r="H189" s="98"/>
      <c r="I189" s="96"/>
      <c r="J189" s="97"/>
      <c r="K189" s="97"/>
      <c r="L189" s="97"/>
      <c r="M189" s="97"/>
      <c r="N189" s="97"/>
      <c r="O189" s="97"/>
      <c r="P189" s="97"/>
      <c r="Q189" s="97"/>
      <c r="R189" s="97"/>
      <c r="S189" s="97"/>
      <c r="T189" s="97"/>
      <c r="U189" s="97"/>
      <c r="V189" s="97"/>
      <c r="W189" s="97"/>
      <c r="X189" s="97"/>
      <c r="Y189" s="98"/>
      <c r="Z189" s="104"/>
    </row>
    <row r="190" spans="1:26" x14ac:dyDescent="0.35">
      <c r="A190" s="100"/>
      <c r="B190" s="101"/>
      <c r="C190" s="101"/>
      <c r="D190" s="102"/>
      <c r="E190" s="103"/>
      <c r="F190" s="96"/>
      <c r="G190" s="97"/>
      <c r="H190" s="98"/>
      <c r="I190" s="96"/>
      <c r="J190" s="97"/>
      <c r="K190" s="97"/>
      <c r="L190" s="97"/>
      <c r="M190" s="97"/>
      <c r="N190" s="97"/>
      <c r="O190" s="97"/>
      <c r="P190" s="97"/>
      <c r="Q190" s="97"/>
      <c r="R190" s="97"/>
      <c r="S190" s="97"/>
      <c r="T190" s="97"/>
      <c r="U190" s="97"/>
      <c r="V190" s="97"/>
      <c r="W190" s="97"/>
      <c r="X190" s="97"/>
      <c r="Y190" s="98"/>
      <c r="Z190" s="104"/>
    </row>
    <row r="191" spans="1:26" x14ac:dyDescent="0.35">
      <c r="A191" s="100"/>
      <c r="B191" s="101"/>
      <c r="C191" s="101"/>
      <c r="D191" s="102"/>
      <c r="E191" s="103"/>
      <c r="F191" s="96"/>
      <c r="G191" s="97"/>
      <c r="H191" s="98"/>
      <c r="I191" s="96"/>
      <c r="J191" s="97"/>
      <c r="K191" s="97"/>
      <c r="L191" s="97"/>
      <c r="M191" s="97"/>
      <c r="N191" s="97"/>
      <c r="O191" s="97"/>
      <c r="P191" s="97"/>
      <c r="Q191" s="97"/>
      <c r="R191" s="97"/>
      <c r="S191" s="97"/>
      <c r="T191" s="97"/>
      <c r="U191" s="97"/>
      <c r="V191" s="97"/>
      <c r="W191" s="97"/>
      <c r="X191" s="97"/>
      <c r="Y191" s="98"/>
      <c r="Z191" s="104"/>
    </row>
    <row r="192" spans="1:26" x14ac:dyDescent="0.35">
      <c r="A192" s="100"/>
      <c r="B192" s="101"/>
      <c r="C192" s="101"/>
      <c r="D192" s="102"/>
      <c r="E192" s="103"/>
      <c r="F192" s="96"/>
      <c r="G192" s="97"/>
      <c r="H192" s="98"/>
      <c r="I192" s="96"/>
      <c r="J192" s="97"/>
      <c r="K192" s="97"/>
      <c r="L192" s="97"/>
      <c r="M192" s="97"/>
      <c r="N192" s="97"/>
      <c r="O192" s="97"/>
      <c r="P192" s="97"/>
      <c r="Q192" s="97"/>
      <c r="R192" s="97"/>
      <c r="S192" s="97"/>
      <c r="T192" s="97"/>
      <c r="U192" s="97"/>
      <c r="V192" s="97"/>
      <c r="W192" s="97"/>
      <c r="X192" s="97"/>
      <c r="Y192" s="98"/>
      <c r="Z192" s="104"/>
    </row>
    <row r="193" spans="1:26" x14ac:dyDescent="0.35">
      <c r="A193" s="100"/>
      <c r="B193" s="101"/>
      <c r="C193" s="101"/>
      <c r="D193" s="102"/>
      <c r="E193" s="103"/>
      <c r="F193" s="96"/>
      <c r="G193" s="97"/>
      <c r="H193" s="98"/>
      <c r="I193" s="96"/>
      <c r="J193" s="97"/>
      <c r="K193" s="97"/>
      <c r="L193" s="97"/>
      <c r="M193" s="97"/>
      <c r="N193" s="97"/>
      <c r="O193" s="97"/>
      <c r="P193" s="97"/>
      <c r="Q193" s="97"/>
      <c r="R193" s="97"/>
      <c r="S193" s="97"/>
      <c r="T193" s="97"/>
      <c r="U193" s="97"/>
      <c r="V193" s="97"/>
      <c r="W193" s="97"/>
      <c r="X193" s="97"/>
      <c r="Y193" s="98"/>
      <c r="Z193" s="104"/>
    </row>
    <row r="194" spans="1:26" x14ac:dyDescent="0.35">
      <c r="A194" s="100"/>
      <c r="B194" s="101"/>
      <c r="C194" s="101"/>
      <c r="D194" s="102"/>
      <c r="E194" s="103"/>
      <c r="F194" s="96"/>
      <c r="G194" s="97"/>
      <c r="H194" s="98"/>
      <c r="I194" s="96"/>
      <c r="J194" s="97"/>
      <c r="K194" s="97"/>
      <c r="L194" s="97"/>
      <c r="M194" s="97"/>
      <c r="N194" s="97"/>
      <c r="O194" s="97"/>
      <c r="P194" s="97"/>
      <c r="Q194" s="97"/>
      <c r="R194" s="97"/>
      <c r="S194" s="97"/>
      <c r="T194" s="97"/>
      <c r="U194" s="97"/>
      <c r="V194" s="97"/>
      <c r="W194" s="97"/>
      <c r="X194" s="97"/>
      <c r="Y194" s="98"/>
      <c r="Z194" s="104"/>
    </row>
    <row r="195" spans="1:26" x14ac:dyDescent="0.35">
      <c r="A195" s="100"/>
      <c r="B195" s="101"/>
      <c r="C195" s="101"/>
      <c r="D195" s="102"/>
      <c r="E195" s="103"/>
      <c r="F195" s="96"/>
      <c r="G195" s="97"/>
      <c r="H195" s="98"/>
      <c r="I195" s="96"/>
      <c r="J195" s="97"/>
      <c r="K195" s="97"/>
      <c r="L195" s="97"/>
      <c r="M195" s="97"/>
      <c r="N195" s="97"/>
      <c r="O195" s="97"/>
      <c r="P195" s="97"/>
      <c r="Q195" s="97"/>
      <c r="R195" s="97"/>
      <c r="S195" s="97"/>
      <c r="T195" s="97"/>
      <c r="U195" s="97"/>
      <c r="V195" s="97"/>
      <c r="W195" s="97"/>
      <c r="X195" s="97"/>
      <c r="Y195" s="98"/>
      <c r="Z195" s="104"/>
    </row>
    <row r="196" spans="1:26" x14ac:dyDescent="0.35">
      <c r="A196" s="100"/>
      <c r="B196" s="101"/>
      <c r="C196" s="101"/>
      <c r="D196" s="102"/>
      <c r="E196" s="103"/>
      <c r="F196" s="96"/>
      <c r="G196" s="97"/>
      <c r="H196" s="98"/>
      <c r="I196" s="96"/>
      <c r="J196" s="97"/>
      <c r="K196" s="97"/>
      <c r="L196" s="97"/>
      <c r="M196" s="97"/>
      <c r="N196" s="97"/>
      <c r="O196" s="97"/>
      <c r="P196" s="97"/>
      <c r="Q196" s="97"/>
      <c r="R196" s="97"/>
      <c r="S196" s="97"/>
      <c r="T196" s="97"/>
      <c r="U196" s="97"/>
      <c r="V196" s="97"/>
      <c r="W196" s="97"/>
      <c r="X196" s="97"/>
      <c r="Y196" s="98"/>
      <c r="Z196" s="104"/>
    </row>
    <row r="197" spans="1:26" x14ac:dyDescent="0.35">
      <c r="A197" s="100"/>
      <c r="B197" s="101"/>
      <c r="C197" s="101"/>
      <c r="D197" s="102"/>
      <c r="E197" s="103"/>
      <c r="F197" s="96"/>
      <c r="G197" s="97"/>
      <c r="H197" s="98"/>
      <c r="I197" s="96"/>
      <c r="J197" s="97"/>
      <c r="K197" s="97"/>
      <c r="L197" s="97"/>
      <c r="M197" s="97"/>
      <c r="N197" s="97"/>
      <c r="O197" s="97"/>
      <c r="P197" s="97"/>
      <c r="Q197" s="97"/>
      <c r="R197" s="97"/>
      <c r="S197" s="97"/>
      <c r="T197" s="97"/>
      <c r="U197" s="97"/>
      <c r="V197" s="97"/>
      <c r="W197" s="97"/>
      <c r="X197" s="97"/>
      <c r="Y197" s="98"/>
      <c r="Z197" s="104"/>
    </row>
    <row r="198" spans="1:26" x14ac:dyDescent="0.35">
      <c r="A198" s="100"/>
      <c r="B198" s="101"/>
      <c r="C198" s="101"/>
      <c r="D198" s="102"/>
      <c r="E198" s="103"/>
      <c r="F198" s="96"/>
      <c r="G198" s="97"/>
      <c r="H198" s="98"/>
      <c r="I198" s="96"/>
      <c r="J198" s="97"/>
      <c r="K198" s="97"/>
      <c r="L198" s="97"/>
      <c r="M198" s="97"/>
      <c r="N198" s="97"/>
      <c r="O198" s="97"/>
      <c r="P198" s="97"/>
      <c r="Q198" s="97"/>
      <c r="R198" s="97"/>
      <c r="S198" s="97"/>
      <c r="T198" s="97"/>
      <c r="U198" s="97"/>
      <c r="V198" s="97"/>
      <c r="W198" s="97"/>
      <c r="X198" s="97"/>
      <c r="Y198" s="98"/>
      <c r="Z198" s="104"/>
    </row>
    <row r="199" spans="1:26" x14ac:dyDescent="0.35">
      <c r="A199" s="100"/>
      <c r="B199" s="101"/>
      <c r="C199" s="101"/>
      <c r="D199" s="102"/>
      <c r="E199" s="103"/>
      <c r="F199" s="96"/>
      <c r="G199" s="97"/>
      <c r="H199" s="98"/>
      <c r="I199" s="96"/>
      <c r="J199" s="97"/>
      <c r="K199" s="97"/>
      <c r="L199" s="97"/>
      <c r="M199" s="97"/>
      <c r="N199" s="97"/>
      <c r="O199" s="97"/>
      <c r="P199" s="97"/>
      <c r="Q199" s="97"/>
      <c r="R199" s="97"/>
      <c r="S199" s="97"/>
      <c r="T199" s="97"/>
      <c r="U199" s="97"/>
      <c r="V199" s="97"/>
      <c r="W199" s="97"/>
      <c r="X199" s="97"/>
      <c r="Y199" s="98"/>
      <c r="Z199" s="104"/>
    </row>
    <row r="200" spans="1:26" x14ac:dyDescent="0.35">
      <c r="A200" s="100"/>
      <c r="B200" s="101"/>
      <c r="C200" s="101"/>
      <c r="D200" s="102"/>
      <c r="E200" s="103"/>
      <c r="F200" s="96"/>
      <c r="G200" s="97"/>
      <c r="H200" s="98"/>
      <c r="I200" s="96"/>
      <c r="J200" s="97"/>
      <c r="K200" s="97"/>
      <c r="L200" s="97"/>
      <c r="M200" s="97"/>
      <c r="N200" s="97"/>
      <c r="O200" s="97"/>
      <c r="P200" s="97"/>
      <c r="Q200" s="97"/>
      <c r="R200" s="97"/>
      <c r="S200" s="97"/>
      <c r="T200" s="97"/>
      <c r="U200" s="97"/>
      <c r="V200" s="97"/>
      <c r="W200" s="97"/>
      <c r="X200" s="97"/>
      <c r="Y200" s="98"/>
      <c r="Z200" s="104"/>
    </row>
    <row r="201" spans="1:26" x14ac:dyDescent="0.35">
      <c r="A201" s="100"/>
      <c r="B201" s="101"/>
      <c r="C201" s="101"/>
      <c r="D201" s="102"/>
      <c r="E201" s="103"/>
      <c r="F201" s="96"/>
      <c r="G201" s="97"/>
      <c r="H201" s="98"/>
      <c r="I201" s="96"/>
      <c r="J201" s="97"/>
      <c r="K201" s="97"/>
      <c r="L201" s="97"/>
      <c r="M201" s="97"/>
      <c r="N201" s="97"/>
      <c r="O201" s="97"/>
      <c r="P201" s="97"/>
      <c r="Q201" s="97"/>
      <c r="R201" s="97"/>
      <c r="S201" s="97"/>
      <c r="T201" s="97"/>
      <c r="U201" s="97"/>
      <c r="V201" s="97"/>
      <c r="W201" s="97"/>
      <c r="X201" s="97"/>
      <c r="Y201" s="98"/>
      <c r="Z201" s="104"/>
    </row>
    <row r="202" spans="1:26" x14ac:dyDescent="0.35">
      <c r="A202" s="100"/>
      <c r="B202" s="101"/>
      <c r="C202" s="101"/>
      <c r="D202" s="102"/>
      <c r="E202" s="103"/>
      <c r="F202" s="96"/>
      <c r="G202" s="97"/>
      <c r="H202" s="98"/>
      <c r="I202" s="96"/>
      <c r="J202" s="97"/>
      <c r="K202" s="97"/>
      <c r="L202" s="97"/>
      <c r="M202" s="97"/>
      <c r="N202" s="97"/>
      <c r="O202" s="97"/>
      <c r="P202" s="97"/>
      <c r="Q202" s="97"/>
      <c r="R202" s="97"/>
      <c r="S202" s="97"/>
      <c r="T202" s="97"/>
      <c r="U202" s="97"/>
      <c r="V202" s="97"/>
      <c r="W202" s="97"/>
      <c r="X202" s="97"/>
      <c r="Y202" s="98"/>
      <c r="Z202" s="104"/>
    </row>
    <row r="203" spans="1:26" x14ac:dyDescent="0.35">
      <c r="A203" s="100"/>
      <c r="B203" s="101"/>
      <c r="C203" s="101"/>
      <c r="D203" s="102"/>
      <c r="E203" s="103"/>
      <c r="F203" s="96"/>
      <c r="G203" s="97"/>
      <c r="H203" s="98"/>
      <c r="I203" s="96"/>
      <c r="J203" s="97"/>
      <c r="K203" s="97"/>
      <c r="L203" s="97"/>
      <c r="M203" s="97"/>
      <c r="N203" s="97"/>
      <c r="O203" s="97"/>
      <c r="P203" s="97"/>
      <c r="Q203" s="97"/>
      <c r="R203" s="97"/>
      <c r="S203" s="97"/>
      <c r="T203" s="97"/>
      <c r="U203" s="97"/>
      <c r="V203" s="97"/>
      <c r="W203" s="97"/>
      <c r="X203" s="97"/>
      <c r="Y203" s="98"/>
      <c r="Z203" s="104"/>
    </row>
    <row r="204" spans="1:26" x14ac:dyDescent="0.35">
      <c r="A204" s="100"/>
      <c r="B204" s="101"/>
      <c r="C204" s="101"/>
      <c r="D204" s="102"/>
      <c r="E204" s="103"/>
      <c r="F204" s="96"/>
      <c r="G204" s="97"/>
      <c r="H204" s="98"/>
      <c r="I204" s="96"/>
      <c r="J204" s="97"/>
      <c r="K204" s="97"/>
      <c r="L204" s="97"/>
      <c r="M204" s="97"/>
      <c r="N204" s="97"/>
      <c r="O204" s="97"/>
      <c r="P204" s="97"/>
      <c r="Q204" s="97"/>
      <c r="R204" s="97"/>
      <c r="S204" s="97"/>
      <c r="T204" s="97"/>
      <c r="U204" s="97"/>
      <c r="V204" s="97"/>
      <c r="W204" s="97"/>
      <c r="X204" s="97"/>
      <c r="Y204" s="98"/>
      <c r="Z204" s="104"/>
    </row>
    <row r="205" spans="1:26" x14ac:dyDescent="0.35">
      <c r="A205" s="100"/>
      <c r="B205" s="101"/>
      <c r="C205" s="101"/>
      <c r="D205" s="102"/>
      <c r="E205" s="103"/>
      <c r="F205" s="96"/>
      <c r="G205" s="97"/>
      <c r="H205" s="98"/>
      <c r="I205" s="96"/>
      <c r="J205" s="97"/>
      <c r="K205" s="97"/>
      <c r="L205" s="97"/>
      <c r="M205" s="97"/>
      <c r="N205" s="97"/>
      <c r="O205" s="97"/>
      <c r="P205" s="97"/>
      <c r="Q205" s="97"/>
      <c r="R205" s="97"/>
      <c r="S205" s="97"/>
      <c r="T205" s="97"/>
      <c r="U205" s="97"/>
      <c r="V205" s="97"/>
      <c r="W205" s="97"/>
      <c r="X205" s="97"/>
      <c r="Y205" s="98"/>
      <c r="Z205" s="104"/>
    </row>
    <row r="206" spans="1:26" x14ac:dyDescent="0.35">
      <c r="A206" s="100"/>
      <c r="B206" s="101"/>
      <c r="C206" s="101"/>
      <c r="D206" s="102"/>
      <c r="E206" s="103"/>
      <c r="F206" s="96"/>
      <c r="G206" s="97"/>
      <c r="H206" s="98"/>
      <c r="I206" s="96"/>
      <c r="J206" s="97"/>
      <c r="K206" s="97"/>
      <c r="L206" s="97"/>
      <c r="M206" s="97"/>
      <c r="N206" s="97"/>
      <c r="O206" s="97"/>
      <c r="P206" s="97"/>
      <c r="Q206" s="97"/>
      <c r="R206" s="97"/>
      <c r="S206" s="97"/>
      <c r="T206" s="97"/>
      <c r="U206" s="97"/>
      <c r="V206" s="97"/>
      <c r="W206" s="97"/>
      <c r="X206" s="97"/>
      <c r="Y206" s="98"/>
      <c r="Z206" s="104"/>
    </row>
    <row r="207" spans="1:26" x14ac:dyDescent="0.35">
      <c r="A207" s="100"/>
      <c r="B207" s="101"/>
      <c r="C207" s="101"/>
      <c r="D207" s="102"/>
      <c r="E207" s="103"/>
      <c r="F207" s="96"/>
      <c r="G207" s="97"/>
      <c r="H207" s="98"/>
      <c r="I207" s="96"/>
      <c r="J207" s="97"/>
      <c r="K207" s="97"/>
      <c r="L207" s="97"/>
      <c r="M207" s="97"/>
      <c r="N207" s="97"/>
      <c r="O207" s="97"/>
      <c r="P207" s="97"/>
      <c r="Q207" s="97"/>
      <c r="R207" s="97"/>
      <c r="S207" s="97"/>
      <c r="T207" s="97"/>
      <c r="U207" s="97"/>
      <c r="V207" s="97"/>
      <c r="W207" s="97"/>
      <c r="X207" s="97"/>
      <c r="Y207" s="98"/>
      <c r="Z207" s="104"/>
    </row>
    <row r="208" spans="1:26" x14ac:dyDescent="0.35">
      <c r="A208" s="100"/>
      <c r="B208" s="101"/>
      <c r="C208" s="101"/>
      <c r="D208" s="102"/>
      <c r="E208" s="103"/>
      <c r="F208" s="96"/>
      <c r="G208" s="97"/>
      <c r="H208" s="98"/>
      <c r="I208" s="96"/>
      <c r="J208" s="97"/>
      <c r="K208" s="97"/>
      <c r="L208" s="97"/>
      <c r="M208" s="97"/>
      <c r="N208" s="97"/>
      <c r="O208" s="97"/>
      <c r="P208" s="97"/>
      <c r="Q208" s="97"/>
      <c r="R208" s="97"/>
      <c r="S208" s="97"/>
      <c r="T208" s="97"/>
      <c r="U208" s="97"/>
      <c r="V208" s="97"/>
      <c r="W208" s="97"/>
      <c r="X208" s="97"/>
      <c r="Y208" s="98"/>
      <c r="Z208" s="104"/>
    </row>
    <row r="209" spans="1:26" x14ac:dyDescent="0.35">
      <c r="A209" s="100"/>
      <c r="B209" s="101"/>
      <c r="C209" s="101"/>
      <c r="D209" s="102"/>
      <c r="E209" s="103"/>
      <c r="F209" s="96"/>
      <c r="G209" s="97"/>
      <c r="H209" s="98"/>
      <c r="I209" s="96"/>
      <c r="J209" s="97"/>
      <c r="K209" s="97"/>
      <c r="L209" s="97"/>
      <c r="M209" s="97"/>
      <c r="N209" s="97"/>
      <c r="O209" s="97"/>
      <c r="P209" s="97"/>
      <c r="Q209" s="97"/>
      <c r="R209" s="97"/>
      <c r="S209" s="97"/>
      <c r="T209" s="97"/>
      <c r="U209" s="97"/>
      <c r="V209" s="97"/>
      <c r="W209" s="97"/>
      <c r="X209" s="97"/>
      <c r="Y209" s="98"/>
      <c r="Z209" s="104"/>
    </row>
    <row r="210" spans="1:26" x14ac:dyDescent="0.35">
      <c r="A210" s="100"/>
      <c r="B210" s="101"/>
      <c r="C210" s="101"/>
      <c r="D210" s="102"/>
      <c r="E210" s="103"/>
      <c r="F210" s="96"/>
      <c r="G210" s="97"/>
      <c r="H210" s="98"/>
      <c r="I210" s="96"/>
      <c r="J210" s="97"/>
      <c r="K210" s="97"/>
      <c r="L210" s="97"/>
      <c r="M210" s="97"/>
      <c r="N210" s="97"/>
      <c r="O210" s="97"/>
      <c r="P210" s="97"/>
      <c r="Q210" s="97"/>
      <c r="R210" s="97"/>
      <c r="S210" s="97"/>
      <c r="T210" s="97"/>
      <c r="U210" s="97"/>
      <c r="V210" s="97"/>
      <c r="W210" s="97"/>
      <c r="X210" s="97"/>
      <c r="Y210" s="98"/>
      <c r="Z210" s="104"/>
    </row>
    <row r="211" spans="1:26" x14ac:dyDescent="0.35">
      <c r="A211" s="100"/>
      <c r="B211" s="101"/>
      <c r="C211" s="101"/>
      <c r="D211" s="102"/>
      <c r="E211" s="103"/>
      <c r="F211" s="96"/>
      <c r="G211" s="97"/>
      <c r="H211" s="98"/>
      <c r="I211" s="96"/>
      <c r="J211" s="97"/>
      <c r="K211" s="97"/>
      <c r="L211" s="97"/>
      <c r="M211" s="97"/>
      <c r="N211" s="97"/>
      <c r="O211" s="97"/>
      <c r="P211" s="97"/>
      <c r="Q211" s="97"/>
      <c r="R211" s="97"/>
      <c r="S211" s="97"/>
      <c r="T211" s="97"/>
      <c r="U211" s="97"/>
      <c r="V211" s="97"/>
      <c r="W211" s="97"/>
      <c r="X211" s="97"/>
      <c r="Y211" s="98"/>
      <c r="Z211" s="104"/>
    </row>
    <row r="212" spans="1:26" x14ac:dyDescent="0.35">
      <c r="A212" s="100"/>
      <c r="B212" s="101"/>
      <c r="C212" s="101"/>
      <c r="D212" s="102"/>
      <c r="E212" s="103"/>
      <c r="F212" s="96"/>
      <c r="G212" s="97"/>
      <c r="H212" s="98"/>
      <c r="I212" s="96"/>
      <c r="J212" s="97"/>
      <c r="K212" s="97"/>
      <c r="L212" s="97"/>
      <c r="M212" s="97"/>
      <c r="N212" s="97"/>
      <c r="O212" s="97"/>
      <c r="P212" s="97"/>
      <c r="Q212" s="97"/>
      <c r="R212" s="97"/>
      <c r="S212" s="97"/>
      <c r="T212" s="97"/>
      <c r="U212" s="97"/>
      <c r="V212" s="97"/>
      <c r="W212" s="97"/>
      <c r="X212" s="97"/>
      <c r="Y212" s="98"/>
      <c r="Z212" s="104"/>
    </row>
    <row r="213" spans="1:26" x14ac:dyDescent="0.35">
      <c r="A213" s="100"/>
      <c r="B213" s="101"/>
      <c r="C213" s="101"/>
      <c r="D213" s="102"/>
      <c r="E213" s="103"/>
      <c r="F213" s="96"/>
      <c r="G213" s="97"/>
      <c r="H213" s="98"/>
      <c r="I213" s="96"/>
      <c r="J213" s="97"/>
      <c r="K213" s="97"/>
      <c r="L213" s="97"/>
      <c r="M213" s="97"/>
      <c r="N213" s="97"/>
      <c r="O213" s="97"/>
      <c r="P213" s="97"/>
      <c r="Q213" s="97"/>
      <c r="R213" s="97"/>
      <c r="S213" s="97"/>
      <c r="T213" s="97"/>
      <c r="U213" s="97"/>
      <c r="V213" s="97"/>
      <c r="W213" s="97"/>
      <c r="X213" s="97"/>
      <c r="Y213" s="98"/>
      <c r="Z213" s="104"/>
    </row>
    <row r="214" spans="1:26" x14ac:dyDescent="0.35">
      <c r="A214" s="100"/>
      <c r="B214" s="101"/>
      <c r="C214" s="101"/>
      <c r="D214" s="102"/>
      <c r="E214" s="103"/>
      <c r="F214" s="96"/>
      <c r="G214" s="97"/>
      <c r="H214" s="98"/>
      <c r="I214" s="96"/>
      <c r="J214" s="97"/>
      <c r="K214" s="97"/>
      <c r="L214" s="97"/>
      <c r="M214" s="97"/>
      <c r="N214" s="97"/>
      <c r="O214" s="97"/>
      <c r="P214" s="97"/>
      <c r="Q214" s="97"/>
      <c r="R214" s="97"/>
      <c r="S214" s="97"/>
      <c r="T214" s="97"/>
      <c r="U214" s="97"/>
      <c r="V214" s="97"/>
      <c r="W214" s="97"/>
      <c r="X214" s="97"/>
      <c r="Y214" s="98"/>
      <c r="Z214" s="104"/>
    </row>
    <row r="215" spans="1:26" x14ac:dyDescent="0.35">
      <c r="A215" s="100"/>
      <c r="B215" s="101"/>
      <c r="C215" s="101"/>
      <c r="D215" s="102"/>
      <c r="E215" s="103"/>
      <c r="F215" s="96"/>
      <c r="G215" s="97"/>
      <c r="H215" s="98"/>
      <c r="I215" s="96"/>
      <c r="J215" s="97"/>
      <c r="K215" s="97"/>
      <c r="L215" s="97"/>
      <c r="M215" s="97"/>
      <c r="N215" s="97"/>
      <c r="O215" s="97"/>
      <c r="P215" s="97"/>
      <c r="Q215" s="97"/>
      <c r="R215" s="97"/>
      <c r="S215" s="97"/>
      <c r="T215" s="97"/>
      <c r="U215" s="97"/>
      <c r="V215" s="97"/>
      <c r="W215" s="97"/>
      <c r="X215" s="97"/>
      <c r="Y215" s="98"/>
      <c r="Z215" s="104"/>
    </row>
    <row r="216" spans="1:26" x14ac:dyDescent="0.35">
      <c r="A216" s="100"/>
      <c r="B216" s="101"/>
      <c r="C216" s="101"/>
      <c r="D216" s="102"/>
      <c r="E216" s="103"/>
      <c r="F216" s="96"/>
      <c r="G216" s="97"/>
      <c r="H216" s="98"/>
      <c r="I216" s="96"/>
      <c r="J216" s="97"/>
      <c r="K216" s="97"/>
      <c r="L216" s="97"/>
      <c r="M216" s="97"/>
      <c r="N216" s="97"/>
      <c r="O216" s="97"/>
      <c r="P216" s="97"/>
      <c r="Q216" s="97"/>
      <c r="R216" s="97"/>
      <c r="S216" s="97"/>
      <c r="T216" s="97"/>
      <c r="U216" s="97"/>
      <c r="V216" s="97"/>
      <c r="W216" s="97"/>
      <c r="X216" s="97"/>
      <c r="Y216" s="98"/>
      <c r="Z216" s="104"/>
    </row>
    <row r="217" spans="1:26" x14ac:dyDescent="0.35">
      <c r="A217" s="100"/>
      <c r="B217" s="101"/>
      <c r="C217" s="101"/>
      <c r="D217" s="102"/>
      <c r="E217" s="103"/>
      <c r="F217" s="96"/>
      <c r="G217" s="97"/>
      <c r="H217" s="98"/>
      <c r="I217" s="96"/>
      <c r="J217" s="97"/>
      <c r="K217" s="97"/>
      <c r="L217" s="97"/>
      <c r="M217" s="97"/>
      <c r="N217" s="97"/>
      <c r="O217" s="97"/>
      <c r="P217" s="97"/>
      <c r="Q217" s="97"/>
      <c r="R217" s="97"/>
      <c r="S217" s="97"/>
      <c r="T217" s="97"/>
      <c r="U217" s="97"/>
      <c r="V217" s="97"/>
      <c r="W217" s="97"/>
      <c r="X217" s="97"/>
      <c r="Y217" s="98"/>
      <c r="Z217" s="104"/>
    </row>
    <row r="218" spans="1:26" x14ac:dyDescent="0.35">
      <c r="A218" s="100"/>
      <c r="B218" s="101"/>
      <c r="C218" s="101"/>
      <c r="D218" s="102"/>
      <c r="E218" s="103"/>
      <c r="F218" s="96"/>
      <c r="G218" s="97"/>
      <c r="H218" s="98"/>
      <c r="I218" s="96"/>
      <c r="J218" s="97"/>
      <c r="K218" s="97"/>
      <c r="L218" s="97"/>
      <c r="M218" s="97"/>
      <c r="N218" s="97"/>
      <c r="O218" s="97"/>
      <c r="P218" s="97"/>
      <c r="Q218" s="97"/>
      <c r="R218" s="97"/>
      <c r="S218" s="97"/>
      <c r="T218" s="97"/>
      <c r="U218" s="97"/>
      <c r="V218" s="97"/>
      <c r="W218" s="97"/>
      <c r="X218" s="97"/>
      <c r="Y218" s="98"/>
      <c r="Z218" s="104"/>
    </row>
    <row r="219" spans="1:26" x14ac:dyDescent="0.35">
      <c r="A219" s="100"/>
      <c r="B219" s="101"/>
      <c r="C219" s="101"/>
      <c r="D219" s="102"/>
      <c r="E219" s="103"/>
      <c r="F219" s="96"/>
      <c r="G219" s="97"/>
      <c r="H219" s="98"/>
      <c r="I219" s="96"/>
      <c r="J219" s="97"/>
      <c r="K219" s="97"/>
      <c r="L219" s="97"/>
      <c r="M219" s="97"/>
      <c r="N219" s="97"/>
      <c r="O219" s="97"/>
      <c r="P219" s="97"/>
      <c r="Q219" s="97"/>
      <c r="R219" s="97"/>
      <c r="S219" s="97"/>
      <c r="T219" s="97"/>
      <c r="U219" s="97"/>
      <c r="V219" s="97"/>
      <c r="W219" s="97"/>
      <c r="X219" s="97"/>
      <c r="Y219" s="98"/>
      <c r="Z219" s="104"/>
    </row>
    <row r="220" spans="1:26" x14ac:dyDescent="0.35">
      <c r="A220" s="100"/>
      <c r="B220" s="101"/>
      <c r="C220" s="101"/>
      <c r="D220" s="102"/>
      <c r="E220" s="103"/>
      <c r="F220" s="96"/>
      <c r="G220" s="97"/>
      <c r="H220" s="98"/>
      <c r="I220" s="96"/>
      <c r="J220" s="97"/>
      <c r="K220" s="97"/>
      <c r="L220" s="97"/>
      <c r="M220" s="97"/>
      <c r="N220" s="97"/>
      <c r="O220" s="97"/>
      <c r="P220" s="97"/>
      <c r="Q220" s="97"/>
      <c r="R220" s="97"/>
      <c r="S220" s="97"/>
      <c r="T220" s="97"/>
      <c r="U220" s="97"/>
      <c r="V220" s="97"/>
      <c r="W220" s="97"/>
      <c r="X220" s="97"/>
      <c r="Y220" s="98"/>
      <c r="Z220" s="104"/>
    </row>
    <row r="221" spans="1:26" x14ac:dyDescent="0.35">
      <c r="A221" s="100"/>
      <c r="B221" s="101"/>
      <c r="C221" s="101"/>
      <c r="D221" s="102"/>
      <c r="E221" s="103"/>
      <c r="F221" s="96"/>
      <c r="G221" s="97"/>
      <c r="H221" s="98"/>
      <c r="I221" s="96"/>
      <c r="J221" s="97"/>
      <c r="K221" s="97"/>
      <c r="L221" s="97"/>
      <c r="M221" s="97"/>
      <c r="N221" s="97"/>
      <c r="O221" s="97"/>
      <c r="P221" s="97"/>
      <c r="Q221" s="97"/>
      <c r="R221" s="97"/>
      <c r="S221" s="97"/>
      <c r="T221" s="97"/>
      <c r="U221" s="97"/>
      <c r="V221" s="97"/>
      <c r="W221" s="97"/>
      <c r="X221" s="97"/>
      <c r="Y221" s="98"/>
      <c r="Z221" s="104"/>
    </row>
    <row r="222" spans="1:26" x14ac:dyDescent="0.35">
      <c r="A222" s="100"/>
      <c r="B222" s="101"/>
      <c r="C222" s="101"/>
      <c r="D222" s="102"/>
      <c r="E222" s="103"/>
      <c r="F222" s="96"/>
      <c r="G222" s="97"/>
      <c r="H222" s="98"/>
      <c r="I222" s="96"/>
      <c r="J222" s="97"/>
      <c r="K222" s="97"/>
      <c r="L222" s="97"/>
      <c r="M222" s="97"/>
      <c r="N222" s="97"/>
      <c r="O222" s="97"/>
      <c r="P222" s="97"/>
      <c r="Q222" s="97"/>
      <c r="R222" s="97"/>
      <c r="S222" s="97"/>
      <c r="T222" s="97"/>
      <c r="U222" s="97"/>
      <c r="V222" s="97"/>
      <c r="W222" s="97"/>
      <c r="X222" s="97"/>
      <c r="Y222" s="98"/>
      <c r="Z222" s="104"/>
    </row>
    <row r="223" spans="1:26" x14ac:dyDescent="0.35">
      <c r="A223" s="100"/>
      <c r="B223" s="101"/>
      <c r="C223" s="101"/>
      <c r="D223" s="102"/>
      <c r="E223" s="103"/>
      <c r="F223" s="96"/>
      <c r="G223" s="97"/>
      <c r="H223" s="98"/>
      <c r="I223" s="96"/>
      <c r="J223" s="97"/>
      <c r="K223" s="97"/>
      <c r="L223" s="97"/>
      <c r="M223" s="97"/>
      <c r="N223" s="97"/>
      <c r="O223" s="97"/>
      <c r="P223" s="97"/>
      <c r="Q223" s="97"/>
      <c r="R223" s="97"/>
      <c r="S223" s="97"/>
      <c r="T223" s="97"/>
      <c r="U223" s="97"/>
      <c r="V223" s="97"/>
      <c r="W223" s="97"/>
      <c r="X223" s="97"/>
      <c r="Y223" s="98"/>
      <c r="Z223" s="104"/>
    </row>
    <row r="224" spans="1:26" x14ac:dyDescent="0.35">
      <c r="A224" s="100"/>
      <c r="B224" s="101"/>
      <c r="C224" s="101"/>
      <c r="D224" s="102"/>
      <c r="E224" s="103"/>
      <c r="F224" s="96"/>
      <c r="G224" s="97"/>
      <c r="H224" s="98"/>
      <c r="I224" s="96"/>
      <c r="J224" s="97"/>
      <c r="K224" s="97"/>
      <c r="L224" s="97"/>
      <c r="M224" s="97"/>
      <c r="N224" s="97"/>
      <c r="O224" s="97"/>
      <c r="P224" s="97"/>
      <c r="Q224" s="97"/>
      <c r="R224" s="97"/>
      <c r="S224" s="97"/>
      <c r="T224" s="97"/>
      <c r="U224" s="97"/>
      <c r="V224" s="97"/>
      <c r="W224" s="97"/>
      <c r="X224" s="97"/>
      <c r="Y224" s="98"/>
      <c r="Z224" s="104"/>
    </row>
    <row r="225" spans="1:26" x14ac:dyDescent="0.35">
      <c r="A225" s="100"/>
      <c r="B225" s="101"/>
      <c r="C225" s="101"/>
      <c r="D225" s="102"/>
      <c r="E225" s="103"/>
      <c r="F225" s="96"/>
      <c r="G225" s="97"/>
      <c r="H225" s="98"/>
      <c r="I225" s="96"/>
      <c r="J225" s="97"/>
      <c r="K225" s="97"/>
      <c r="L225" s="97"/>
      <c r="M225" s="97"/>
      <c r="N225" s="97"/>
      <c r="O225" s="97"/>
      <c r="P225" s="97"/>
      <c r="Q225" s="97"/>
      <c r="R225" s="97"/>
      <c r="S225" s="97"/>
      <c r="T225" s="97"/>
      <c r="U225" s="97"/>
      <c r="V225" s="97"/>
      <c r="W225" s="97"/>
      <c r="X225" s="97"/>
      <c r="Y225" s="98"/>
      <c r="Z225" s="104"/>
    </row>
    <row r="226" spans="1:26" x14ac:dyDescent="0.35">
      <c r="A226" s="100"/>
      <c r="B226" s="101"/>
      <c r="C226" s="101"/>
      <c r="D226" s="102"/>
      <c r="E226" s="103"/>
      <c r="F226" s="96"/>
      <c r="G226" s="97"/>
      <c r="H226" s="98"/>
      <c r="I226" s="96"/>
      <c r="J226" s="97"/>
      <c r="K226" s="97"/>
      <c r="L226" s="97"/>
      <c r="M226" s="97"/>
      <c r="N226" s="97"/>
      <c r="O226" s="97"/>
      <c r="P226" s="97"/>
      <c r="Q226" s="97"/>
      <c r="R226" s="97"/>
      <c r="S226" s="97"/>
      <c r="T226" s="97"/>
      <c r="U226" s="97"/>
      <c r="V226" s="97"/>
      <c r="W226" s="97"/>
      <c r="X226" s="97"/>
      <c r="Y226" s="98"/>
      <c r="Z226" s="104"/>
    </row>
    <row r="227" spans="1:26" x14ac:dyDescent="0.35">
      <c r="A227" s="100"/>
      <c r="B227" s="101"/>
      <c r="C227" s="101"/>
      <c r="D227" s="102"/>
      <c r="E227" s="103"/>
      <c r="F227" s="96"/>
      <c r="G227" s="97"/>
      <c r="H227" s="98"/>
      <c r="I227" s="96"/>
      <c r="J227" s="97"/>
      <c r="K227" s="97"/>
      <c r="L227" s="97"/>
      <c r="M227" s="97"/>
      <c r="N227" s="97"/>
      <c r="O227" s="97"/>
      <c r="P227" s="97"/>
      <c r="Q227" s="97"/>
      <c r="R227" s="97"/>
      <c r="S227" s="97"/>
      <c r="T227" s="97"/>
      <c r="U227" s="97"/>
      <c r="V227" s="97"/>
      <c r="W227" s="97"/>
      <c r="X227" s="97"/>
      <c r="Y227" s="98"/>
      <c r="Z227" s="104"/>
    </row>
    <row r="228" spans="1:26" x14ac:dyDescent="0.35">
      <c r="A228" s="100"/>
      <c r="B228" s="101"/>
      <c r="C228" s="101"/>
      <c r="D228" s="102"/>
      <c r="E228" s="103"/>
      <c r="F228" s="96"/>
      <c r="G228" s="97"/>
      <c r="H228" s="98"/>
      <c r="I228" s="96"/>
      <c r="J228" s="97"/>
      <c r="K228" s="97"/>
      <c r="L228" s="97"/>
      <c r="M228" s="97"/>
      <c r="N228" s="97"/>
      <c r="O228" s="97"/>
      <c r="P228" s="97"/>
      <c r="Q228" s="97"/>
      <c r="R228" s="97"/>
      <c r="S228" s="97"/>
      <c r="T228" s="97"/>
      <c r="U228" s="97"/>
      <c r="V228" s="97"/>
      <c r="W228" s="97"/>
      <c r="X228" s="97"/>
      <c r="Y228" s="98"/>
      <c r="Z228" s="104"/>
    </row>
    <row r="229" spans="1:26" x14ac:dyDescent="0.35">
      <c r="A229" s="100"/>
      <c r="B229" s="101"/>
      <c r="C229" s="101"/>
      <c r="D229" s="102"/>
      <c r="E229" s="103"/>
      <c r="F229" s="96"/>
      <c r="G229" s="97"/>
      <c r="H229" s="98"/>
      <c r="I229" s="96"/>
      <c r="J229" s="97"/>
      <c r="K229" s="97"/>
      <c r="L229" s="97"/>
      <c r="M229" s="97"/>
      <c r="N229" s="97"/>
      <c r="O229" s="97"/>
      <c r="P229" s="97"/>
      <c r="Q229" s="97"/>
      <c r="R229" s="97"/>
      <c r="S229" s="97"/>
      <c r="T229" s="97"/>
      <c r="U229" s="97"/>
      <c r="V229" s="97"/>
      <c r="W229" s="97"/>
      <c r="X229" s="97"/>
      <c r="Y229" s="98"/>
      <c r="Z229" s="104"/>
    </row>
    <row r="230" spans="1:26" x14ac:dyDescent="0.35">
      <c r="A230" s="100"/>
      <c r="B230" s="101"/>
      <c r="C230" s="101"/>
      <c r="D230" s="102"/>
      <c r="E230" s="103"/>
      <c r="F230" s="96"/>
      <c r="G230" s="97"/>
      <c r="H230" s="98"/>
      <c r="I230" s="96"/>
      <c r="J230" s="97"/>
      <c r="K230" s="97"/>
      <c r="L230" s="97"/>
      <c r="M230" s="97"/>
      <c r="N230" s="97"/>
      <c r="O230" s="97"/>
      <c r="P230" s="97"/>
      <c r="Q230" s="97"/>
      <c r="R230" s="97"/>
      <c r="S230" s="97"/>
      <c r="T230" s="97"/>
      <c r="U230" s="97"/>
      <c r="V230" s="97"/>
      <c r="W230" s="97"/>
      <c r="X230" s="97"/>
      <c r="Y230" s="98"/>
      <c r="Z230" s="104"/>
    </row>
    <row r="231" spans="1:26" x14ac:dyDescent="0.35">
      <c r="A231" s="100"/>
      <c r="B231" s="101"/>
      <c r="C231" s="101"/>
      <c r="D231" s="102"/>
      <c r="E231" s="103"/>
      <c r="F231" s="96"/>
      <c r="G231" s="97"/>
      <c r="H231" s="98"/>
      <c r="I231" s="96"/>
      <c r="J231" s="97"/>
      <c r="K231" s="97"/>
      <c r="L231" s="97"/>
      <c r="M231" s="97"/>
      <c r="N231" s="97"/>
      <c r="O231" s="97"/>
      <c r="P231" s="97"/>
      <c r="Q231" s="97"/>
      <c r="R231" s="97"/>
      <c r="S231" s="97"/>
      <c r="T231" s="97"/>
      <c r="U231" s="97"/>
      <c r="V231" s="97"/>
      <c r="W231" s="97"/>
      <c r="X231" s="97"/>
      <c r="Y231" s="98"/>
      <c r="Z231" s="104"/>
    </row>
    <row r="232" spans="1:26" x14ac:dyDescent="0.35">
      <c r="A232" s="100"/>
      <c r="B232" s="101"/>
      <c r="C232" s="101"/>
      <c r="D232" s="102"/>
      <c r="E232" s="103"/>
      <c r="F232" s="96"/>
      <c r="G232" s="97"/>
      <c r="H232" s="98"/>
      <c r="I232" s="96"/>
      <c r="J232" s="97"/>
      <c r="K232" s="97"/>
      <c r="L232" s="97"/>
      <c r="M232" s="97"/>
      <c r="N232" s="97"/>
      <c r="O232" s="97"/>
      <c r="P232" s="97"/>
      <c r="Q232" s="97"/>
      <c r="R232" s="97"/>
      <c r="S232" s="97"/>
      <c r="T232" s="97"/>
      <c r="U232" s="97"/>
      <c r="V232" s="97"/>
      <c r="W232" s="97"/>
      <c r="X232" s="97"/>
      <c r="Y232" s="98"/>
      <c r="Z232" s="104"/>
    </row>
    <row r="233" spans="1:26" x14ac:dyDescent="0.35">
      <c r="A233" s="100"/>
      <c r="B233" s="101"/>
      <c r="C233" s="101"/>
      <c r="D233" s="102"/>
      <c r="E233" s="103"/>
      <c r="F233" s="96"/>
      <c r="G233" s="97"/>
      <c r="H233" s="98"/>
      <c r="I233" s="96"/>
      <c r="J233" s="97"/>
      <c r="K233" s="97"/>
      <c r="L233" s="97"/>
      <c r="M233" s="97"/>
      <c r="N233" s="97"/>
      <c r="O233" s="97"/>
      <c r="P233" s="97"/>
      <c r="Q233" s="97"/>
      <c r="R233" s="97"/>
      <c r="S233" s="97"/>
      <c r="T233" s="97"/>
      <c r="U233" s="97"/>
      <c r="V233" s="97"/>
      <c r="W233" s="97"/>
      <c r="X233" s="97"/>
      <c r="Y233" s="98"/>
      <c r="Z233" s="104"/>
    </row>
    <row r="234" spans="1:26" x14ac:dyDescent="0.35">
      <c r="A234" s="100"/>
      <c r="B234" s="101"/>
      <c r="C234" s="101"/>
      <c r="D234" s="102"/>
      <c r="E234" s="103"/>
      <c r="F234" s="96"/>
      <c r="G234" s="97"/>
      <c r="H234" s="98"/>
      <c r="I234" s="96"/>
      <c r="J234" s="97"/>
      <c r="K234" s="97"/>
      <c r="L234" s="97"/>
      <c r="M234" s="97"/>
      <c r="N234" s="97"/>
      <c r="O234" s="97"/>
      <c r="P234" s="97"/>
      <c r="Q234" s="97"/>
      <c r="R234" s="97"/>
      <c r="S234" s="97"/>
      <c r="T234" s="97"/>
      <c r="U234" s="97"/>
      <c r="V234" s="97"/>
      <c r="W234" s="97"/>
      <c r="X234" s="97"/>
      <c r="Y234" s="98"/>
      <c r="Z234" s="104"/>
    </row>
    <row r="235" spans="1:26" x14ac:dyDescent="0.35">
      <c r="A235" s="100"/>
      <c r="B235" s="101"/>
      <c r="C235" s="101"/>
      <c r="D235" s="102"/>
      <c r="E235" s="103"/>
      <c r="F235" s="96"/>
      <c r="G235" s="97"/>
      <c r="H235" s="98"/>
      <c r="I235" s="96"/>
      <c r="J235" s="97"/>
      <c r="K235" s="97"/>
      <c r="L235" s="97"/>
      <c r="M235" s="97"/>
      <c r="N235" s="97"/>
      <c r="O235" s="97"/>
      <c r="P235" s="97"/>
      <c r="Q235" s="97"/>
      <c r="R235" s="97"/>
      <c r="S235" s="97"/>
      <c r="T235" s="97"/>
      <c r="U235" s="97"/>
      <c r="V235" s="97"/>
      <c r="W235" s="97"/>
      <c r="X235" s="97"/>
      <c r="Y235" s="98"/>
      <c r="Z235" s="104"/>
    </row>
    <row r="236" spans="1:26" x14ac:dyDescent="0.35">
      <c r="A236" s="100"/>
      <c r="B236" s="101"/>
      <c r="C236" s="101"/>
      <c r="D236" s="102"/>
      <c r="E236" s="103"/>
      <c r="F236" s="96"/>
      <c r="G236" s="97"/>
      <c r="H236" s="98"/>
      <c r="I236" s="96"/>
      <c r="J236" s="97"/>
      <c r="K236" s="97"/>
      <c r="L236" s="97"/>
      <c r="M236" s="97"/>
      <c r="N236" s="97"/>
      <c r="O236" s="97"/>
      <c r="P236" s="97"/>
      <c r="Q236" s="97"/>
      <c r="R236" s="97"/>
      <c r="S236" s="97"/>
      <c r="T236" s="97"/>
      <c r="U236" s="97"/>
      <c r="V236" s="97"/>
      <c r="W236" s="97"/>
      <c r="X236" s="97"/>
      <c r="Y236" s="98"/>
      <c r="Z236" s="104"/>
    </row>
    <row r="237" spans="1:26" x14ac:dyDescent="0.35">
      <c r="A237" s="100"/>
      <c r="B237" s="101"/>
      <c r="C237" s="101"/>
      <c r="D237" s="102"/>
      <c r="E237" s="103"/>
      <c r="F237" s="96"/>
      <c r="G237" s="97"/>
      <c r="H237" s="98"/>
      <c r="I237" s="96"/>
      <c r="J237" s="97"/>
      <c r="K237" s="97"/>
      <c r="L237" s="97"/>
      <c r="M237" s="97"/>
      <c r="N237" s="97"/>
      <c r="O237" s="97"/>
      <c r="P237" s="97"/>
      <c r="Q237" s="97"/>
      <c r="R237" s="97"/>
      <c r="S237" s="97"/>
      <c r="T237" s="97"/>
      <c r="U237" s="97"/>
      <c r="V237" s="97"/>
      <c r="W237" s="97"/>
      <c r="X237" s="97"/>
      <c r="Y237" s="98"/>
      <c r="Z237" s="104"/>
    </row>
    <row r="238" spans="1:26" x14ac:dyDescent="0.35">
      <c r="A238" s="100"/>
      <c r="B238" s="101"/>
      <c r="C238" s="101"/>
      <c r="D238" s="102"/>
      <c r="E238" s="103"/>
      <c r="F238" s="96"/>
      <c r="G238" s="97"/>
      <c r="H238" s="98"/>
      <c r="I238" s="96"/>
      <c r="J238" s="97"/>
      <c r="K238" s="97"/>
      <c r="L238" s="97"/>
      <c r="M238" s="97"/>
      <c r="N238" s="97"/>
      <c r="O238" s="97"/>
      <c r="P238" s="97"/>
      <c r="Q238" s="97"/>
      <c r="R238" s="97"/>
      <c r="S238" s="97"/>
      <c r="T238" s="97"/>
      <c r="U238" s="97"/>
      <c r="V238" s="97"/>
      <c r="W238" s="97"/>
      <c r="X238" s="97"/>
      <c r="Y238" s="98"/>
      <c r="Z238" s="104"/>
    </row>
    <row r="239" spans="1:26" x14ac:dyDescent="0.35">
      <c r="A239" s="100"/>
      <c r="B239" s="101"/>
      <c r="C239" s="101"/>
      <c r="D239" s="102"/>
      <c r="E239" s="103"/>
      <c r="F239" s="96"/>
      <c r="G239" s="97"/>
      <c r="H239" s="98"/>
      <c r="I239" s="96"/>
      <c r="J239" s="97"/>
      <c r="K239" s="97"/>
      <c r="L239" s="97"/>
      <c r="M239" s="97"/>
      <c r="N239" s="97"/>
      <c r="O239" s="97"/>
      <c r="P239" s="97"/>
      <c r="Q239" s="97"/>
      <c r="R239" s="97"/>
      <c r="S239" s="97"/>
      <c r="T239" s="97"/>
      <c r="U239" s="97"/>
      <c r="V239" s="97"/>
      <c r="W239" s="97"/>
      <c r="X239" s="97"/>
      <c r="Y239" s="98"/>
      <c r="Z239" s="104"/>
    </row>
    <row r="240" spans="1:26" x14ac:dyDescent="0.35">
      <c r="A240" s="100"/>
      <c r="B240" s="101"/>
      <c r="C240" s="101"/>
      <c r="D240" s="102"/>
      <c r="E240" s="103"/>
      <c r="F240" s="96"/>
      <c r="G240" s="97"/>
      <c r="H240" s="98"/>
      <c r="I240" s="96"/>
      <c r="J240" s="97"/>
      <c r="K240" s="97"/>
      <c r="L240" s="97"/>
      <c r="M240" s="97"/>
      <c r="N240" s="97"/>
      <c r="O240" s="97"/>
      <c r="P240" s="97"/>
      <c r="Q240" s="97"/>
      <c r="R240" s="97"/>
      <c r="S240" s="97"/>
      <c r="T240" s="97"/>
      <c r="U240" s="97"/>
      <c r="V240" s="97"/>
      <c r="W240" s="97"/>
      <c r="X240" s="97"/>
      <c r="Y240" s="98"/>
      <c r="Z240" s="104"/>
    </row>
    <row r="241" spans="1:26" x14ac:dyDescent="0.35">
      <c r="A241" s="100"/>
      <c r="B241" s="101"/>
      <c r="C241" s="101"/>
      <c r="D241" s="102"/>
      <c r="E241" s="103"/>
      <c r="F241" s="96"/>
      <c r="G241" s="97"/>
      <c r="H241" s="98"/>
      <c r="I241" s="96"/>
      <c r="J241" s="97"/>
      <c r="K241" s="97"/>
      <c r="L241" s="97"/>
      <c r="M241" s="97"/>
      <c r="N241" s="97"/>
      <c r="O241" s="97"/>
      <c r="P241" s="97"/>
      <c r="Q241" s="97"/>
      <c r="R241" s="97"/>
      <c r="S241" s="97"/>
      <c r="T241" s="97"/>
      <c r="U241" s="97"/>
      <c r="V241" s="97"/>
      <c r="W241" s="97"/>
      <c r="X241" s="97"/>
      <c r="Y241" s="98"/>
      <c r="Z241" s="104"/>
    </row>
    <row r="242" spans="1:26" x14ac:dyDescent="0.35">
      <c r="A242" s="100"/>
      <c r="B242" s="101"/>
      <c r="C242" s="101"/>
      <c r="D242" s="102"/>
      <c r="E242" s="103"/>
      <c r="F242" s="96"/>
      <c r="G242" s="97"/>
      <c r="H242" s="98"/>
      <c r="I242" s="96"/>
      <c r="J242" s="97"/>
      <c r="K242" s="97"/>
      <c r="L242" s="97"/>
      <c r="M242" s="97"/>
      <c r="N242" s="97"/>
      <c r="O242" s="97"/>
      <c r="P242" s="97"/>
      <c r="Q242" s="97"/>
      <c r="R242" s="97"/>
      <c r="S242" s="97"/>
      <c r="T242" s="97"/>
      <c r="U242" s="97"/>
      <c r="V242" s="97"/>
      <c r="W242" s="97"/>
      <c r="X242" s="97"/>
      <c r="Y242" s="98"/>
      <c r="Z242" s="104"/>
    </row>
    <row r="243" spans="1:26" x14ac:dyDescent="0.35">
      <c r="A243" s="100"/>
      <c r="B243" s="101"/>
      <c r="C243" s="101"/>
      <c r="D243" s="102"/>
      <c r="E243" s="103"/>
      <c r="F243" s="96"/>
      <c r="G243" s="97"/>
      <c r="H243" s="98"/>
      <c r="I243" s="96"/>
      <c r="J243" s="97"/>
      <c r="K243" s="97"/>
      <c r="L243" s="97"/>
      <c r="M243" s="97"/>
      <c r="N243" s="97"/>
      <c r="O243" s="97"/>
      <c r="P243" s="97"/>
      <c r="Q243" s="97"/>
      <c r="R243" s="97"/>
      <c r="S243" s="97"/>
      <c r="T243" s="97"/>
      <c r="U243" s="97"/>
      <c r="V243" s="97"/>
      <c r="W243" s="97"/>
      <c r="X243" s="97"/>
      <c r="Y243" s="98"/>
      <c r="Z243" s="104"/>
    </row>
    <row r="244" spans="1:26" x14ac:dyDescent="0.35">
      <c r="A244" s="100"/>
      <c r="B244" s="101"/>
      <c r="C244" s="101"/>
      <c r="D244" s="102"/>
      <c r="E244" s="103"/>
      <c r="F244" s="96"/>
      <c r="G244" s="97"/>
      <c r="H244" s="98"/>
      <c r="I244" s="96"/>
      <c r="J244" s="97"/>
      <c r="K244" s="97"/>
      <c r="L244" s="97"/>
      <c r="M244" s="97"/>
      <c r="N244" s="97"/>
      <c r="O244" s="97"/>
      <c r="P244" s="97"/>
      <c r="Q244" s="97"/>
      <c r="R244" s="97"/>
      <c r="S244" s="97"/>
      <c r="T244" s="97"/>
      <c r="U244" s="97"/>
      <c r="V244" s="97"/>
      <c r="W244" s="97"/>
      <c r="X244" s="97"/>
      <c r="Y244" s="98"/>
      <c r="Z244" s="104"/>
    </row>
    <row r="245" spans="1:26" x14ac:dyDescent="0.35">
      <c r="A245" s="100"/>
      <c r="B245" s="101"/>
      <c r="C245" s="101"/>
      <c r="D245" s="102"/>
      <c r="E245" s="103"/>
      <c r="F245" s="96"/>
      <c r="G245" s="97"/>
      <c r="H245" s="98"/>
      <c r="I245" s="96"/>
      <c r="J245" s="97"/>
      <c r="K245" s="97"/>
      <c r="L245" s="97"/>
      <c r="M245" s="97"/>
      <c r="N245" s="97"/>
      <c r="O245" s="97"/>
      <c r="P245" s="97"/>
      <c r="Q245" s="97"/>
      <c r="R245" s="97"/>
      <c r="S245" s="97"/>
      <c r="T245" s="97"/>
      <c r="U245" s="97"/>
      <c r="V245" s="97"/>
      <c r="W245" s="97"/>
      <c r="X245" s="97"/>
      <c r="Y245" s="98"/>
      <c r="Z245" s="104"/>
    </row>
    <row r="246" spans="1:26" x14ac:dyDescent="0.35">
      <c r="A246" s="100"/>
      <c r="B246" s="101"/>
      <c r="C246" s="101"/>
      <c r="D246" s="102"/>
      <c r="E246" s="103"/>
      <c r="F246" s="96"/>
      <c r="G246" s="97"/>
      <c r="H246" s="98"/>
      <c r="I246" s="96"/>
      <c r="J246" s="97"/>
      <c r="K246" s="97"/>
      <c r="L246" s="97"/>
      <c r="M246" s="97"/>
      <c r="N246" s="97"/>
      <c r="O246" s="97"/>
      <c r="P246" s="97"/>
      <c r="Q246" s="97"/>
      <c r="R246" s="97"/>
      <c r="S246" s="97"/>
      <c r="T246" s="97"/>
      <c r="U246" s="97"/>
      <c r="V246" s="97"/>
      <c r="W246" s="97"/>
      <c r="X246" s="97"/>
      <c r="Y246" s="98"/>
      <c r="Z246" s="104"/>
    </row>
    <row r="247" spans="1:26" x14ac:dyDescent="0.35">
      <c r="A247" s="100"/>
      <c r="B247" s="101"/>
      <c r="C247" s="101"/>
      <c r="D247" s="102"/>
      <c r="E247" s="103"/>
      <c r="F247" s="96"/>
      <c r="G247" s="97"/>
      <c r="H247" s="98"/>
      <c r="I247" s="96"/>
      <c r="J247" s="97"/>
      <c r="K247" s="97"/>
      <c r="L247" s="97"/>
      <c r="M247" s="97"/>
      <c r="N247" s="97"/>
      <c r="O247" s="97"/>
      <c r="P247" s="97"/>
      <c r="Q247" s="97"/>
      <c r="R247" s="97"/>
      <c r="S247" s="97"/>
      <c r="T247" s="97"/>
      <c r="U247" s="97"/>
      <c r="V247" s="97"/>
      <c r="W247" s="97"/>
      <c r="X247" s="97"/>
      <c r="Y247" s="98"/>
      <c r="Z247" s="104"/>
    </row>
    <row r="248" spans="1:26" x14ac:dyDescent="0.35">
      <c r="A248" s="100"/>
      <c r="B248" s="101"/>
      <c r="C248" s="101"/>
      <c r="D248" s="102"/>
      <c r="E248" s="103"/>
      <c r="F248" s="96"/>
      <c r="G248" s="97"/>
      <c r="H248" s="98"/>
      <c r="I248" s="96"/>
      <c r="J248" s="97"/>
      <c r="K248" s="97"/>
      <c r="L248" s="97"/>
      <c r="M248" s="97"/>
      <c r="N248" s="97"/>
      <c r="O248" s="97"/>
      <c r="P248" s="97"/>
      <c r="Q248" s="97"/>
      <c r="R248" s="97"/>
      <c r="S248" s="97"/>
      <c r="T248" s="97"/>
      <c r="U248" s="97"/>
      <c r="V248" s="97"/>
      <c r="W248" s="97"/>
      <c r="X248" s="97"/>
      <c r="Y248" s="98"/>
      <c r="Z248" s="104"/>
    </row>
    <row r="249" spans="1:26" x14ac:dyDescent="0.35">
      <c r="A249" s="100"/>
      <c r="B249" s="101"/>
      <c r="C249" s="101"/>
      <c r="D249" s="102"/>
      <c r="E249" s="103"/>
      <c r="F249" s="96"/>
      <c r="G249" s="97"/>
      <c r="H249" s="98"/>
      <c r="I249" s="96"/>
      <c r="J249" s="97"/>
      <c r="K249" s="97"/>
      <c r="L249" s="97"/>
      <c r="M249" s="97"/>
      <c r="N249" s="97"/>
      <c r="O249" s="97"/>
      <c r="P249" s="97"/>
      <c r="Q249" s="97"/>
      <c r="R249" s="97"/>
      <c r="S249" s="97"/>
      <c r="T249" s="97"/>
      <c r="U249" s="97"/>
      <c r="V249" s="97"/>
      <c r="W249" s="97"/>
      <c r="X249" s="97"/>
      <c r="Y249" s="98"/>
      <c r="Z249" s="104"/>
    </row>
    <row r="250" spans="1:26" x14ac:dyDescent="0.35">
      <c r="A250" s="100"/>
      <c r="B250" s="101"/>
      <c r="C250" s="101"/>
      <c r="D250" s="102"/>
      <c r="E250" s="103"/>
      <c r="F250" s="96"/>
      <c r="G250" s="97"/>
      <c r="H250" s="98"/>
      <c r="I250" s="96"/>
      <c r="J250" s="97"/>
      <c r="K250" s="97"/>
      <c r="L250" s="97"/>
      <c r="M250" s="97"/>
      <c r="N250" s="97"/>
      <c r="O250" s="97"/>
      <c r="P250" s="97"/>
      <c r="Q250" s="97"/>
      <c r="R250" s="97"/>
      <c r="S250" s="97"/>
      <c r="T250" s="97"/>
      <c r="U250" s="97"/>
      <c r="V250" s="97"/>
      <c r="W250" s="97"/>
      <c r="X250" s="97"/>
      <c r="Y250" s="98"/>
      <c r="Z250" s="104"/>
    </row>
    <row r="251" spans="1:26" x14ac:dyDescent="0.35">
      <c r="A251" s="100"/>
      <c r="B251" s="101"/>
      <c r="C251" s="101"/>
      <c r="D251" s="102"/>
      <c r="E251" s="103"/>
      <c r="F251" s="96"/>
      <c r="G251" s="97"/>
      <c r="H251" s="98"/>
      <c r="I251" s="96"/>
      <c r="J251" s="97"/>
      <c r="K251" s="97"/>
      <c r="L251" s="97"/>
      <c r="M251" s="97"/>
      <c r="N251" s="97"/>
      <c r="O251" s="97"/>
      <c r="P251" s="97"/>
      <c r="Q251" s="97"/>
      <c r="R251" s="97"/>
      <c r="S251" s="97"/>
      <c r="T251" s="97"/>
      <c r="U251" s="97"/>
      <c r="V251" s="97"/>
      <c r="W251" s="97"/>
      <c r="X251" s="97"/>
      <c r="Y251" s="98"/>
      <c r="Z251" s="104"/>
    </row>
    <row r="252" spans="1:26" x14ac:dyDescent="0.35">
      <c r="A252" s="100"/>
      <c r="B252" s="101"/>
      <c r="C252" s="101"/>
      <c r="D252" s="102"/>
      <c r="E252" s="103"/>
      <c r="F252" s="96"/>
      <c r="G252" s="97"/>
      <c r="H252" s="98"/>
      <c r="I252" s="96"/>
      <c r="J252" s="97"/>
      <c r="K252" s="97"/>
      <c r="L252" s="97"/>
      <c r="M252" s="97"/>
      <c r="N252" s="97"/>
      <c r="O252" s="97"/>
      <c r="P252" s="97"/>
      <c r="Q252" s="97"/>
      <c r="R252" s="97"/>
      <c r="S252" s="97"/>
      <c r="T252" s="97"/>
      <c r="U252" s="97"/>
      <c r="V252" s="97"/>
      <c r="W252" s="97"/>
      <c r="X252" s="97"/>
      <c r="Y252" s="98"/>
      <c r="Z252" s="104"/>
    </row>
    <row r="253" spans="1:26" x14ac:dyDescent="0.35">
      <c r="A253" s="100"/>
      <c r="B253" s="101"/>
      <c r="C253" s="101"/>
      <c r="D253" s="102"/>
      <c r="E253" s="103"/>
      <c r="F253" s="96"/>
      <c r="G253" s="97"/>
      <c r="H253" s="98"/>
      <c r="I253" s="96"/>
      <c r="J253" s="97"/>
      <c r="K253" s="97"/>
      <c r="L253" s="97"/>
      <c r="M253" s="97"/>
      <c r="N253" s="97"/>
      <c r="O253" s="97"/>
      <c r="P253" s="97"/>
      <c r="Q253" s="97"/>
      <c r="R253" s="97"/>
      <c r="S253" s="97"/>
      <c r="T253" s="97"/>
      <c r="U253" s="97"/>
      <c r="V253" s="97"/>
      <c r="W253" s="97"/>
      <c r="X253" s="97"/>
      <c r="Y253" s="98"/>
      <c r="Z253" s="104"/>
    </row>
    <row r="254" spans="1:26" x14ac:dyDescent="0.35">
      <c r="A254" s="100"/>
      <c r="B254" s="101"/>
      <c r="C254" s="101"/>
      <c r="D254" s="102"/>
      <c r="E254" s="103"/>
      <c r="F254" s="96"/>
      <c r="G254" s="97"/>
      <c r="H254" s="98"/>
      <c r="I254" s="96"/>
      <c r="J254" s="97"/>
      <c r="K254" s="97"/>
      <c r="L254" s="97"/>
      <c r="M254" s="97"/>
      <c r="N254" s="97"/>
      <c r="O254" s="97"/>
      <c r="P254" s="97"/>
      <c r="Q254" s="97"/>
      <c r="R254" s="97"/>
      <c r="S254" s="97"/>
      <c r="T254" s="97"/>
      <c r="U254" s="97"/>
      <c r="V254" s="97"/>
      <c r="W254" s="97"/>
      <c r="X254" s="97"/>
      <c r="Y254" s="98"/>
      <c r="Z254" s="104"/>
    </row>
    <row r="255" spans="1:26" x14ac:dyDescent="0.35">
      <c r="A255" s="100"/>
      <c r="B255" s="101"/>
      <c r="C255" s="101"/>
      <c r="D255" s="102"/>
      <c r="E255" s="103"/>
      <c r="F255" s="96"/>
      <c r="G255" s="97"/>
      <c r="H255" s="98"/>
      <c r="I255" s="96"/>
      <c r="J255" s="97"/>
      <c r="K255" s="97"/>
      <c r="L255" s="97"/>
      <c r="M255" s="97"/>
      <c r="N255" s="97"/>
      <c r="O255" s="97"/>
      <c r="P255" s="97"/>
      <c r="Q255" s="97"/>
      <c r="R255" s="97"/>
      <c r="S255" s="97"/>
      <c r="T255" s="97"/>
      <c r="U255" s="97"/>
      <c r="V255" s="97"/>
      <c r="W255" s="97"/>
      <c r="X255" s="97"/>
      <c r="Y255" s="98"/>
      <c r="Z255" s="104"/>
    </row>
    <row r="256" spans="1:26" x14ac:dyDescent="0.35">
      <c r="A256" s="100"/>
      <c r="B256" s="101"/>
      <c r="C256" s="101"/>
      <c r="D256" s="102"/>
      <c r="E256" s="103"/>
      <c r="F256" s="96"/>
      <c r="G256" s="97"/>
      <c r="H256" s="98"/>
      <c r="I256" s="96"/>
      <c r="J256" s="97"/>
      <c r="K256" s="97"/>
      <c r="L256" s="97"/>
      <c r="M256" s="97"/>
      <c r="N256" s="97"/>
      <c r="O256" s="97"/>
      <c r="P256" s="97"/>
      <c r="Q256" s="97"/>
      <c r="R256" s="97"/>
      <c r="S256" s="97"/>
      <c r="T256" s="97"/>
      <c r="U256" s="97"/>
      <c r="V256" s="97"/>
      <c r="W256" s="97"/>
      <c r="X256" s="97"/>
      <c r="Y256" s="98"/>
      <c r="Z256" s="104"/>
    </row>
    <row r="257" spans="1:26" x14ac:dyDescent="0.35">
      <c r="A257" s="100"/>
      <c r="B257" s="101"/>
      <c r="C257" s="101"/>
      <c r="D257" s="102"/>
      <c r="E257" s="103"/>
      <c r="F257" s="96"/>
      <c r="G257" s="97"/>
      <c r="H257" s="98"/>
      <c r="I257" s="96"/>
      <c r="J257" s="97"/>
      <c r="K257" s="97"/>
      <c r="L257" s="97"/>
      <c r="M257" s="97"/>
      <c r="N257" s="97"/>
      <c r="O257" s="97"/>
      <c r="P257" s="97"/>
      <c r="Q257" s="97"/>
      <c r="R257" s="97"/>
      <c r="S257" s="97"/>
      <c r="T257" s="97"/>
      <c r="U257" s="97"/>
      <c r="V257" s="97"/>
      <c r="W257" s="97"/>
      <c r="X257" s="97"/>
      <c r="Y257" s="98"/>
      <c r="Z257" s="104"/>
    </row>
    <row r="258" spans="1:26" x14ac:dyDescent="0.35">
      <c r="A258" s="100"/>
      <c r="B258" s="101"/>
      <c r="C258" s="101"/>
      <c r="D258" s="102"/>
      <c r="E258" s="103"/>
      <c r="F258" s="96"/>
      <c r="G258" s="97"/>
      <c r="H258" s="98"/>
      <c r="I258" s="96"/>
      <c r="J258" s="97"/>
      <c r="K258" s="97"/>
      <c r="L258" s="97"/>
      <c r="M258" s="97"/>
      <c r="N258" s="97"/>
      <c r="O258" s="97"/>
      <c r="P258" s="97"/>
      <c r="Q258" s="97"/>
      <c r="R258" s="97"/>
      <c r="S258" s="97"/>
      <c r="T258" s="97"/>
      <c r="U258" s="97"/>
      <c r="V258" s="97"/>
      <c r="W258" s="97"/>
      <c r="X258" s="97"/>
      <c r="Y258" s="98"/>
      <c r="Z258" s="104"/>
    </row>
    <row r="259" spans="1:26" x14ac:dyDescent="0.35">
      <c r="A259" s="100"/>
      <c r="B259" s="101"/>
      <c r="C259" s="101"/>
      <c r="D259" s="102"/>
      <c r="E259" s="103"/>
      <c r="F259" s="96"/>
      <c r="G259" s="97"/>
      <c r="H259" s="98"/>
      <c r="I259" s="96"/>
      <c r="J259" s="97"/>
      <c r="K259" s="97"/>
      <c r="L259" s="97"/>
      <c r="M259" s="97"/>
      <c r="N259" s="97"/>
      <c r="O259" s="97"/>
      <c r="P259" s="97"/>
      <c r="Q259" s="97"/>
      <c r="R259" s="97"/>
      <c r="S259" s="97"/>
      <c r="T259" s="97"/>
      <c r="U259" s="97"/>
      <c r="V259" s="97"/>
      <c r="W259" s="97"/>
      <c r="X259" s="97"/>
      <c r="Y259" s="98"/>
      <c r="Z259" s="104"/>
    </row>
    <row r="260" spans="1:26" x14ac:dyDescent="0.35">
      <c r="A260" s="100"/>
      <c r="B260" s="101"/>
      <c r="C260" s="101"/>
      <c r="D260" s="102"/>
      <c r="E260" s="103"/>
      <c r="F260" s="96"/>
      <c r="G260" s="97"/>
      <c r="H260" s="98"/>
      <c r="I260" s="96"/>
      <c r="J260" s="97"/>
      <c r="K260" s="97"/>
      <c r="L260" s="97"/>
      <c r="M260" s="97"/>
      <c r="N260" s="97"/>
      <c r="O260" s="97"/>
      <c r="P260" s="97"/>
      <c r="Q260" s="97"/>
      <c r="R260" s="97"/>
      <c r="S260" s="97"/>
      <c r="T260" s="97"/>
      <c r="U260" s="97"/>
      <c r="V260" s="97"/>
      <c r="W260" s="97"/>
      <c r="X260" s="97"/>
      <c r="Y260" s="98"/>
      <c r="Z260" s="104"/>
    </row>
    <row r="261" spans="1:26" x14ac:dyDescent="0.35">
      <c r="A261" s="100"/>
      <c r="B261" s="101"/>
      <c r="C261" s="101"/>
      <c r="D261" s="102"/>
      <c r="E261" s="103"/>
      <c r="F261" s="96"/>
      <c r="G261" s="97"/>
      <c r="H261" s="98"/>
      <c r="I261" s="96"/>
      <c r="J261" s="97"/>
      <c r="K261" s="97"/>
      <c r="L261" s="97"/>
      <c r="M261" s="97"/>
      <c r="N261" s="97"/>
      <c r="O261" s="97"/>
      <c r="P261" s="97"/>
      <c r="Q261" s="97"/>
      <c r="R261" s="97"/>
      <c r="S261" s="97"/>
      <c r="T261" s="97"/>
      <c r="U261" s="97"/>
      <c r="V261" s="97"/>
      <c r="W261" s="97"/>
      <c r="X261" s="97"/>
      <c r="Y261" s="98"/>
      <c r="Z261" s="104"/>
    </row>
    <row r="262" spans="1:26" x14ac:dyDescent="0.35">
      <c r="A262" s="100"/>
      <c r="B262" s="101"/>
      <c r="C262" s="101"/>
      <c r="D262" s="102"/>
      <c r="E262" s="103"/>
      <c r="F262" s="96"/>
      <c r="G262" s="97"/>
      <c r="H262" s="98"/>
      <c r="I262" s="96"/>
      <c r="J262" s="97"/>
      <c r="K262" s="97"/>
      <c r="L262" s="97"/>
      <c r="M262" s="97"/>
      <c r="N262" s="97"/>
      <c r="O262" s="97"/>
      <c r="P262" s="97"/>
      <c r="Q262" s="97"/>
      <c r="R262" s="97"/>
      <c r="S262" s="97"/>
      <c r="T262" s="97"/>
      <c r="U262" s="97"/>
      <c r="V262" s="97"/>
      <c r="W262" s="97"/>
      <c r="X262" s="97"/>
      <c r="Y262" s="98"/>
      <c r="Z262" s="104"/>
    </row>
    <row r="263" spans="1:26" x14ac:dyDescent="0.35">
      <c r="A263" s="100"/>
      <c r="B263" s="101"/>
      <c r="C263" s="101"/>
      <c r="D263" s="102"/>
      <c r="E263" s="103"/>
      <c r="F263" s="96"/>
      <c r="G263" s="97"/>
      <c r="H263" s="98"/>
      <c r="I263" s="96"/>
      <c r="J263" s="97"/>
      <c r="K263" s="97"/>
      <c r="L263" s="97"/>
      <c r="M263" s="97"/>
      <c r="N263" s="97"/>
      <c r="O263" s="97"/>
      <c r="P263" s="97"/>
      <c r="Q263" s="97"/>
      <c r="R263" s="97"/>
      <c r="S263" s="97"/>
      <c r="T263" s="97"/>
      <c r="U263" s="97"/>
      <c r="V263" s="97"/>
      <c r="W263" s="97"/>
      <c r="X263" s="97"/>
      <c r="Y263" s="98"/>
      <c r="Z263" s="104"/>
    </row>
    <row r="264" spans="1:26" x14ac:dyDescent="0.35">
      <c r="A264" s="100"/>
      <c r="B264" s="101"/>
      <c r="C264" s="101"/>
      <c r="D264" s="102"/>
      <c r="E264" s="103"/>
      <c r="F264" s="96"/>
      <c r="G264" s="97"/>
      <c r="H264" s="98"/>
      <c r="I264" s="96"/>
      <c r="J264" s="97"/>
      <c r="K264" s="97"/>
      <c r="L264" s="97"/>
      <c r="M264" s="97"/>
      <c r="N264" s="97"/>
      <c r="O264" s="97"/>
      <c r="P264" s="97"/>
      <c r="Q264" s="97"/>
      <c r="R264" s="97"/>
      <c r="S264" s="97"/>
      <c r="T264" s="97"/>
      <c r="U264" s="97"/>
      <c r="V264" s="97"/>
      <c r="W264" s="97"/>
      <c r="X264" s="97"/>
      <c r="Y264" s="98"/>
      <c r="Z264" s="104"/>
    </row>
    <row r="265" spans="1:26" x14ac:dyDescent="0.35">
      <c r="A265" s="100"/>
      <c r="B265" s="101"/>
      <c r="C265" s="101"/>
      <c r="D265" s="102"/>
      <c r="E265" s="103"/>
      <c r="F265" s="96"/>
      <c r="G265" s="97"/>
      <c r="H265" s="98"/>
      <c r="I265" s="96"/>
      <c r="J265" s="97"/>
      <c r="K265" s="97"/>
      <c r="L265" s="97"/>
      <c r="M265" s="97"/>
      <c r="N265" s="97"/>
      <c r="O265" s="97"/>
      <c r="P265" s="97"/>
      <c r="Q265" s="97"/>
      <c r="R265" s="97"/>
      <c r="S265" s="97"/>
      <c r="T265" s="97"/>
      <c r="U265" s="97"/>
      <c r="V265" s="97"/>
      <c r="W265" s="97"/>
      <c r="X265" s="97"/>
      <c r="Y265" s="98"/>
      <c r="Z265" s="104"/>
    </row>
    <row r="266" spans="1:26" x14ac:dyDescent="0.35">
      <c r="A266" s="100"/>
      <c r="B266" s="101"/>
      <c r="C266" s="101"/>
      <c r="D266" s="102"/>
      <c r="E266" s="103"/>
      <c r="F266" s="96"/>
      <c r="G266" s="97"/>
      <c r="H266" s="98"/>
      <c r="I266" s="96"/>
      <c r="J266" s="97"/>
      <c r="K266" s="97"/>
      <c r="L266" s="97"/>
      <c r="M266" s="97"/>
      <c r="N266" s="97"/>
      <c r="O266" s="97"/>
      <c r="P266" s="97"/>
      <c r="Q266" s="97"/>
      <c r="R266" s="97"/>
      <c r="S266" s="97"/>
      <c r="T266" s="97"/>
      <c r="U266" s="97"/>
      <c r="V266" s="97"/>
      <c r="W266" s="97"/>
      <c r="X266" s="97"/>
      <c r="Y266" s="98"/>
      <c r="Z266" s="104"/>
    </row>
    <row r="267" spans="1:26" x14ac:dyDescent="0.35">
      <c r="A267" s="100"/>
      <c r="B267" s="101"/>
      <c r="C267" s="101"/>
      <c r="D267" s="102"/>
      <c r="E267" s="103"/>
      <c r="F267" s="96"/>
      <c r="G267" s="97"/>
      <c r="H267" s="98"/>
      <c r="I267" s="96"/>
      <c r="J267" s="97"/>
      <c r="K267" s="97"/>
      <c r="L267" s="97"/>
      <c r="M267" s="97"/>
      <c r="N267" s="97"/>
      <c r="O267" s="97"/>
      <c r="P267" s="97"/>
      <c r="Q267" s="97"/>
      <c r="R267" s="97"/>
      <c r="S267" s="97"/>
      <c r="T267" s="97"/>
      <c r="U267" s="97"/>
      <c r="V267" s="97"/>
      <c r="W267" s="97"/>
      <c r="X267" s="97"/>
      <c r="Y267" s="98"/>
      <c r="Z267" s="104"/>
    </row>
    <row r="268" spans="1:26" x14ac:dyDescent="0.35">
      <c r="A268" s="100"/>
      <c r="B268" s="101"/>
      <c r="C268" s="101"/>
      <c r="D268" s="102"/>
      <c r="E268" s="103"/>
      <c r="F268" s="96"/>
      <c r="G268" s="97"/>
      <c r="H268" s="98"/>
      <c r="I268" s="96"/>
      <c r="J268" s="97"/>
      <c r="K268" s="97"/>
      <c r="L268" s="97"/>
      <c r="M268" s="97"/>
      <c r="N268" s="97"/>
      <c r="O268" s="97"/>
      <c r="P268" s="97"/>
      <c r="Q268" s="97"/>
      <c r="R268" s="97"/>
      <c r="S268" s="97"/>
      <c r="T268" s="97"/>
      <c r="U268" s="97"/>
      <c r="V268" s="97"/>
      <c r="W268" s="97"/>
      <c r="X268" s="97"/>
      <c r="Y268" s="98"/>
      <c r="Z268" s="104"/>
    </row>
    <row r="269" spans="1:26" x14ac:dyDescent="0.35">
      <c r="A269" s="100"/>
      <c r="B269" s="101"/>
      <c r="C269" s="101"/>
      <c r="D269" s="102"/>
      <c r="E269" s="103"/>
      <c r="F269" s="96"/>
      <c r="G269" s="97"/>
      <c r="H269" s="98"/>
      <c r="I269" s="96"/>
      <c r="J269" s="97"/>
      <c r="K269" s="97"/>
      <c r="L269" s="97"/>
      <c r="M269" s="97"/>
      <c r="N269" s="97"/>
      <c r="O269" s="97"/>
      <c r="P269" s="97"/>
      <c r="Q269" s="97"/>
      <c r="R269" s="97"/>
      <c r="S269" s="97"/>
      <c r="T269" s="97"/>
      <c r="U269" s="97"/>
      <c r="V269" s="97"/>
      <c r="W269" s="97"/>
      <c r="X269" s="97"/>
      <c r="Y269" s="98"/>
      <c r="Z269" s="104"/>
    </row>
    <row r="270" spans="1:26" x14ac:dyDescent="0.35">
      <c r="A270" s="100"/>
      <c r="B270" s="101"/>
      <c r="C270" s="101"/>
      <c r="D270" s="102"/>
      <c r="E270" s="103"/>
      <c r="F270" s="96"/>
      <c r="G270" s="97"/>
      <c r="H270" s="98"/>
      <c r="I270" s="96"/>
      <c r="J270" s="97"/>
      <c r="K270" s="97"/>
      <c r="L270" s="97"/>
      <c r="M270" s="97"/>
      <c r="N270" s="97"/>
      <c r="O270" s="97"/>
      <c r="P270" s="97"/>
      <c r="Q270" s="97"/>
      <c r="R270" s="97"/>
      <c r="S270" s="97"/>
      <c r="T270" s="97"/>
      <c r="U270" s="97"/>
      <c r="V270" s="97"/>
      <c r="W270" s="97"/>
      <c r="X270" s="97"/>
      <c r="Y270" s="98"/>
      <c r="Z270" s="104"/>
    </row>
    <row r="271" spans="1:26" x14ac:dyDescent="0.35">
      <c r="A271" s="100"/>
      <c r="B271" s="101"/>
      <c r="C271" s="101"/>
      <c r="D271" s="102"/>
      <c r="E271" s="103"/>
      <c r="F271" s="96"/>
      <c r="G271" s="97"/>
      <c r="H271" s="98"/>
      <c r="I271" s="96"/>
      <c r="J271" s="97"/>
      <c r="K271" s="97"/>
      <c r="L271" s="97"/>
      <c r="M271" s="97"/>
      <c r="N271" s="97"/>
      <c r="O271" s="97"/>
      <c r="P271" s="97"/>
      <c r="Q271" s="97"/>
      <c r="R271" s="97"/>
      <c r="S271" s="97"/>
      <c r="T271" s="97"/>
      <c r="U271" s="97"/>
      <c r="V271" s="97"/>
      <c r="W271" s="97"/>
      <c r="X271" s="97"/>
      <c r="Y271" s="98"/>
      <c r="Z271" s="104"/>
    </row>
    <row r="272" spans="1:26" x14ac:dyDescent="0.35">
      <c r="A272" s="100"/>
      <c r="B272" s="101"/>
      <c r="C272" s="101"/>
      <c r="D272" s="102"/>
      <c r="E272" s="103"/>
      <c r="F272" s="96"/>
      <c r="G272" s="97"/>
      <c r="H272" s="98"/>
      <c r="I272" s="96"/>
      <c r="J272" s="97"/>
      <c r="K272" s="97"/>
      <c r="L272" s="97"/>
      <c r="M272" s="97"/>
      <c r="N272" s="97"/>
      <c r="O272" s="97"/>
      <c r="P272" s="97"/>
      <c r="Q272" s="97"/>
      <c r="R272" s="97"/>
      <c r="S272" s="97"/>
      <c r="T272" s="97"/>
      <c r="U272" s="97"/>
      <c r="V272" s="97"/>
      <c r="W272" s="97"/>
      <c r="X272" s="97"/>
      <c r="Y272" s="98"/>
      <c r="Z272" s="104"/>
    </row>
    <row r="273" spans="1:26" x14ac:dyDescent="0.35">
      <c r="A273" s="100"/>
      <c r="B273" s="101"/>
      <c r="C273" s="101"/>
      <c r="D273" s="102"/>
      <c r="E273" s="103"/>
      <c r="F273" s="96"/>
      <c r="G273" s="97"/>
      <c r="H273" s="98"/>
      <c r="I273" s="96"/>
      <c r="J273" s="97"/>
      <c r="K273" s="97"/>
      <c r="L273" s="97"/>
      <c r="M273" s="97"/>
      <c r="N273" s="97"/>
      <c r="O273" s="97"/>
      <c r="P273" s="97"/>
      <c r="Q273" s="97"/>
      <c r="R273" s="97"/>
      <c r="S273" s="97"/>
      <c r="T273" s="97"/>
      <c r="U273" s="97"/>
      <c r="V273" s="97"/>
      <c r="W273" s="97"/>
      <c r="X273" s="97"/>
      <c r="Y273" s="98"/>
      <c r="Z273" s="104"/>
    </row>
    <row r="274" spans="1:26" x14ac:dyDescent="0.35">
      <c r="A274" s="100"/>
      <c r="B274" s="101"/>
      <c r="C274" s="101"/>
      <c r="D274" s="102"/>
      <c r="E274" s="103"/>
      <c r="F274" s="96"/>
      <c r="G274" s="97"/>
      <c r="H274" s="98"/>
      <c r="I274" s="96"/>
      <c r="J274" s="97"/>
      <c r="K274" s="97"/>
      <c r="L274" s="97"/>
      <c r="M274" s="97"/>
      <c r="N274" s="97"/>
      <c r="O274" s="97"/>
      <c r="P274" s="97"/>
      <c r="Q274" s="97"/>
      <c r="R274" s="97"/>
      <c r="S274" s="97"/>
      <c r="T274" s="97"/>
      <c r="U274" s="97"/>
      <c r="V274" s="97"/>
      <c r="W274" s="97"/>
      <c r="X274" s="97"/>
      <c r="Y274" s="98"/>
      <c r="Z274" s="104"/>
    </row>
    <row r="275" spans="1:26" x14ac:dyDescent="0.35">
      <c r="A275" s="100"/>
      <c r="B275" s="101"/>
      <c r="C275" s="101"/>
      <c r="D275" s="102"/>
      <c r="E275" s="103"/>
      <c r="F275" s="96"/>
      <c r="G275" s="97"/>
      <c r="H275" s="98"/>
      <c r="I275" s="96"/>
      <c r="J275" s="97"/>
      <c r="K275" s="97"/>
      <c r="L275" s="97"/>
      <c r="M275" s="97"/>
      <c r="N275" s="97"/>
      <c r="O275" s="97"/>
      <c r="P275" s="97"/>
      <c r="Q275" s="97"/>
      <c r="R275" s="97"/>
      <c r="S275" s="97"/>
      <c r="T275" s="97"/>
      <c r="U275" s="97"/>
      <c r="V275" s="97"/>
      <c r="W275" s="97"/>
      <c r="X275" s="97"/>
      <c r="Y275" s="98"/>
      <c r="Z275" s="104"/>
    </row>
    <row r="276" spans="1:26" x14ac:dyDescent="0.35">
      <c r="A276" s="100"/>
      <c r="B276" s="101"/>
      <c r="C276" s="101"/>
      <c r="D276" s="102"/>
      <c r="E276" s="103"/>
      <c r="F276" s="96"/>
      <c r="G276" s="97"/>
      <c r="H276" s="98"/>
      <c r="I276" s="96"/>
      <c r="J276" s="97"/>
      <c r="K276" s="97"/>
      <c r="L276" s="97"/>
      <c r="M276" s="97"/>
      <c r="N276" s="97"/>
      <c r="O276" s="97"/>
      <c r="P276" s="97"/>
      <c r="Q276" s="97"/>
      <c r="R276" s="97"/>
      <c r="S276" s="97"/>
      <c r="T276" s="97"/>
      <c r="U276" s="97"/>
      <c r="V276" s="97"/>
      <c r="W276" s="97"/>
      <c r="X276" s="97"/>
      <c r="Y276" s="98"/>
      <c r="Z276" s="104"/>
    </row>
    <row r="277" spans="1:26" x14ac:dyDescent="0.35">
      <c r="A277" s="100"/>
      <c r="B277" s="101"/>
      <c r="C277" s="101"/>
      <c r="D277" s="102"/>
      <c r="E277" s="103"/>
      <c r="F277" s="96"/>
      <c r="G277" s="97"/>
      <c r="H277" s="98"/>
      <c r="I277" s="96"/>
      <c r="J277" s="97"/>
      <c r="K277" s="97"/>
      <c r="L277" s="97"/>
      <c r="M277" s="97"/>
      <c r="N277" s="97"/>
      <c r="O277" s="97"/>
      <c r="P277" s="97"/>
      <c r="Q277" s="97"/>
      <c r="R277" s="97"/>
      <c r="S277" s="97"/>
      <c r="T277" s="97"/>
      <c r="U277" s="97"/>
      <c r="V277" s="97"/>
      <c r="W277" s="97"/>
      <c r="X277" s="97"/>
      <c r="Y277" s="98"/>
      <c r="Z277" s="104"/>
    </row>
    <row r="278" spans="1:26" x14ac:dyDescent="0.35">
      <c r="A278" s="100"/>
      <c r="B278" s="101"/>
      <c r="C278" s="101"/>
      <c r="D278" s="102"/>
      <c r="E278" s="103"/>
      <c r="F278" s="96"/>
      <c r="G278" s="97"/>
      <c r="H278" s="98"/>
      <c r="I278" s="96"/>
      <c r="J278" s="97"/>
      <c r="K278" s="97"/>
      <c r="L278" s="97"/>
      <c r="M278" s="97"/>
      <c r="N278" s="97"/>
      <c r="O278" s="97"/>
      <c r="P278" s="97"/>
      <c r="Q278" s="97"/>
      <c r="R278" s="97"/>
      <c r="S278" s="97"/>
      <c r="T278" s="97"/>
      <c r="U278" s="97"/>
      <c r="V278" s="97"/>
      <c r="W278" s="97"/>
      <c r="X278" s="97"/>
      <c r="Y278" s="98"/>
      <c r="Z278" s="104"/>
    </row>
    <row r="279" spans="1:26" x14ac:dyDescent="0.35">
      <c r="A279" s="100"/>
      <c r="B279" s="101"/>
      <c r="C279" s="101"/>
      <c r="D279" s="102"/>
      <c r="E279" s="103"/>
      <c r="F279" s="96"/>
      <c r="G279" s="97"/>
      <c r="H279" s="98"/>
      <c r="I279" s="96"/>
      <c r="J279" s="97"/>
      <c r="K279" s="97"/>
      <c r="L279" s="97"/>
      <c r="M279" s="97"/>
      <c r="N279" s="97"/>
      <c r="O279" s="97"/>
      <c r="P279" s="97"/>
      <c r="Q279" s="97"/>
      <c r="R279" s="97"/>
      <c r="S279" s="97"/>
      <c r="T279" s="97"/>
      <c r="U279" s="97"/>
      <c r="V279" s="97"/>
      <c r="W279" s="97"/>
      <c r="X279" s="97"/>
      <c r="Y279" s="98"/>
      <c r="Z279" s="104"/>
    </row>
    <row r="280" spans="1:26" x14ac:dyDescent="0.35">
      <c r="A280" s="100"/>
      <c r="B280" s="101"/>
      <c r="C280" s="101"/>
      <c r="D280" s="102"/>
      <c r="E280" s="103"/>
      <c r="F280" s="96"/>
      <c r="G280" s="97"/>
      <c r="H280" s="98"/>
      <c r="I280" s="96"/>
      <c r="J280" s="97"/>
      <c r="K280" s="97"/>
      <c r="L280" s="97"/>
      <c r="M280" s="97"/>
      <c r="N280" s="97"/>
      <c r="O280" s="97"/>
      <c r="P280" s="97"/>
      <c r="Q280" s="97"/>
      <c r="R280" s="97"/>
      <c r="S280" s="97"/>
      <c r="T280" s="97"/>
      <c r="U280" s="97"/>
      <c r="V280" s="97"/>
      <c r="W280" s="97"/>
      <c r="X280" s="97"/>
      <c r="Y280" s="98"/>
      <c r="Z280" s="104"/>
    </row>
    <row r="281" spans="1:26" x14ac:dyDescent="0.35">
      <c r="A281" s="100"/>
      <c r="B281" s="101"/>
      <c r="C281" s="101"/>
      <c r="D281" s="102"/>
      <c r="E281" s="103"/>
      <c r="F281" s="96"/>
      <c r="G281" s="97"/>
      <c r="H281" s="98"/>
      <c r="I281" s="96"/>
      <c r="J281" s="97"/>
      <c r="K281" s="97"/>
      <c r="L281" s="97"/>
      <c r="M281" s="97"/>
      <c r="N281" s="97"/>
      <c r="O281" s="97"/>
      <c r="P281" s="97"/>
      <c r="Q281" s="97"/>
      <c r="R281" s="97"/>
      <c r="S281" s="97"/>
      <c r="T281" s="97"/>
      <c r="U281" s="97"/>
      <c r="V281" s="97"/>
      <c r="W281" s="97"/>
      <c r="X281" s="97"/>
      <c r="Y281" s="98"/>
      <c r="Z281" s="104"/>
    </row>
    <row r="282" spans="1:26" x14ac:dyDescent="0.35">
      <c r="A282" s="100"/>
      <c r="B282" s="101"/>
      <c r="C282" s="101"/>
      <c r="D282" s="102"/>
      <c r="E282" s="103"/>
      <c r="F282" s="96"/>
      <c r="G282" s="97"/>
      <c r="H282" s="98"/>
      <c r="I282" s="96"/>
      <c r="J282" s="97"/>
      <c r="K282" s="97"/>
      <c r="L282" s="97"/>
      <c r="M282" s="97"/>
      <c r="N282" s="97"/>
      <c r="O282" s="97"/>
      <c r="P282" s="97"/>
      <c r="Q282" s="97"/>
      <c r="R282" s="97"/>
      <c r="S282" s="97"/>
      <c r="T282" s="97"/>
      <c r="U282" s="97"/>
      <c r="V282" s="97"/>
      <c r="W282" s="97"/>
      <c r="X282" s="97"/>
      <c r="Y282" s="98"/>
      <c r="Z282" s="104"/>
    </row>
    <row r="283" spans="1:26" x14ac:dyDescent="0.35">
      <c r="A283" s="100"/>
      <c r="B283" s="101"/>
      <c r="C283" s="101"/>
      <c r="D283" s="102"/>
      <c r="E283" s="103"/>
      <c r="F283" s="96"/>
      <c r="G283" s="97"/>
      <c r="H283" s="98"/>
      <c r="I283" s="96"/>
      <c r="J283" s="97"/>
      <c r="K283" s="97"/>
      <c r="L283" s="97"/>
      <c r="M283" s="97"/>
      <c r="N283" s="97"/>
      <c r="O283" s="97"/>
      <c r="P283" s="97"/>
      <c r="Q283" s="97"/>
      <c r="R283" s="97"/>
      <c r="S283" s="97"/>
      <c r="T283" s="97"/>
      <c r="U283" s="97"/>
      <c r="V283" s="97"/>
      <c r="W283" s="97"/>
      <c r="X283" s="97"/>
      <c r="Y283" s="98"/>
      <c r="Z283" s="104"/>
    </row>
    <row r="284" spans="1:26" x14ac:dyDescent="0.35">
      <c r="A284" s="100"/>
      <c r="B284" s="101"/>
      <c r="C284" s="101"/>
      <c r="D284" s="102"/>
      <c r="E284" s="103"/>
      <c r="F284" s="96"/>
      <c r="G284" s="97"/>
      <c r="H284" s="98"/>
      <c r="I284" s="96"/>
      <c r="J284" s="97"/>
      <c r="K284" s="97"/>
      <c r="L284" s="97"/>
      <c r="M284" s="97"/>
      <c r="N284" s="97"/>
      <c r="O284" s="97"/>
      <c r="P284" s="97"/>
      <c r="Q284" s="97"/>
      <c r="R284" s="97"/>
      <c r="S284" s="97"/>
      <c r="T284" s="97"/>
      <c r="U284" s="97"/>
      <c r="V284" s="97"/>
      <c r="W284" s="97"/>
      <c r="X284" s="97"/>
      <c r="Y284" s="98"/>
      <c r="Z284" s="104"/>
    </row>
    <row r="285" spans="1:26" x14ac:dyDescent="0.35">
      <c r="A285" s="100"/>
      <c r="B285" s="101"/>
      <c r="C285" s="101"/>
      <c r="D285" s="102"/>
      <c r="E285" s="103"/>
      <c r="F285" s="96"/>
      <c r="G285" s="97"/>
      <c r="H285" s="98"/>
      <c r="I285" s="96"/>
      <c r="J285" s="97"/>
      <c r="K285" s="97"/>
      <c r="L285" s="97"/>
      <c r="M285" s="97"/>
      <c r="N285" s="97"/>
      <c r="O285" s="97"/>
      <c r="P285" s="97"/>
      <c r="Q285" s="97"/>
      <c r="R285" s="97"/>
      <c r="S285" s="97"/>
      <c r="T285" s="97"/>
      <c r="U285" s="97"/>
      <c r="V285" s="97"/>
      <c r="W285" s="97"/>
      <c r="X285" s="97"/>
      <c r="Y285" s="98"/>
      <c r="Z285" s="104"/>
    </row>
    <row r="286" spans="1:26" x14ac:dyDescent="0.35">
      <c r="A286" s="100"/>
      <c r="B286" s="101"/>
      <c r="C286" s="101"/>
      <c r="D286" s="102"/>
      <c r="E286" s="103"/>
      <c r="F286" s="96"/>
      <c r="G286" s="97"/>
      <c r="H286" s="98"/>
      <c r="I286" s="96"/>
      <c r="J286" s="97"/>
      <c r="K286" s="97"/>
      <c r="L286" s="97"/>
      <c r="M286" s="97"/>
      <c r="N286" s="97"/>
      <c r="O286" s="97"/>
      <c r="P286" s="97"/>
      <c r="Q286" s="97"/>
      <c r="R286" s="97"/>
      <c r="S286" s="97"/>
      <c r="T286" s="97"/>
      <c r="U286" s="97"/>
      <c r="V286" s="97"/>
      <c r="W286" s="97"/>
      <c r="X286" s="97"/>
      <c r="Y286" s="98"/>
      <c r="Z286" s="104"/>
    </row>
    <row r="287" spans="1:26" x14ac:dyDescent="0.35">
      <c r="A287" s="100"/>
      <c r="B287" s="101"/>
      <c r="C287" s="101"/>
      <c r="D287" s="102"/>
      <c r="E287" s="103"/>
      <c r="F287" s="96"/>
      <c r="G287" s="97"/>
      <c r="H287" s="98"/>
      <c r="I287" s="96"/>
      <c r="J287" s="97"/>
      <c r="K287" s="97"/>
      <c r="L287" s="97"/>
      <c r="M287" s="97"/>
      <c r="N287" s="97"/>
      <c r="O287" s="97"/>
      <c r="P287" s="97"/>
      <c r="Q287" s="97"/>
      <c r="R287" s="97"/>
      <c r="S287" s="97"/>
      <c r="T287" s="97"/>
      <c r="U287" s="97"/>
      <c r="V287" s="97"/>
      <c r="W287" s="97"/>
      <c r="X287" s="97"/>
      <c r="Y287" s="98"/>
      <c r="Z287" s="104"/>
    </row>
    <row r="288" spans="1:26" x14ac:dyDescent="0.35">
      <c r="A288" s="100"/>
      <c r="B288" s="101"/>
      <c r="C288" s="101"/>
      <c r="D288" s="102"/>
      <c r="E288" s="103"/>
      <c r="F288" s="96"/>
      <c r="G288" s="97"/>
      <c r="H288" s="98"/>
      <c r="I288" s="96"/>
      <c r="J288" s="97"/>
      <c r="K288" s="97"/>
      <c r="L288" s="97"/>
      <c r="M288" s="97"/>
      <c r="N288" s="97"/>
      <c r="O288" s="97"/>
      <c r="P288" s="97"/>
      <c r="Q288" s="97"/>
      <c r="R288" s="97"/>
      <c r="S288" s="97"/>
      <c r="T288" s="97"/>
      <c r="U288" s="97"/>
      <c r="V288" s="97"/>
      <c r="W288" s="97"/>
      <c r="X288" s="97"/>
      <c r="Y288" s="98"/>
      <c r="Z288" s="104"/>
    </row>
    <row r="289" spans="1:26" x14ac:dyDescent="0.35">
      <c r="A289" s="100"/>
      <c r="B289" s="101"/>
      <c r="C289" s="101"/>
      <c r="D289" s="102"/>
      <c r="E289" s="103"/>
      <c r="F289" s="96"/>
      <c r="G289" s="97"/>
      <c r="H289" s="98"/>
      <c r="I289" s="96"/>
      <c r="J289" s="97"/>
      <c r="K289" s="97"/>
      <c r="L289" s="97"/>
      <c r="M289" s="97"/>
      <c r="N289" s="97"/>
      <c r="O289" s="97"/>
      <c r="P289" s="97"/>
      <c r="Q289" s="97"/>
      <c r="R289" s="97"/>
      <c r="S289" s="97"/>
      <c r="T289" s="97"/>
      <c r="U289" s="97"/>
      <c r="V289" s="97"/>
      <c r="W289" s="97"/>
      <c r="X289" s="97"/>
      <c r="Y289" s="98"/>
      <c r="Z289" s="104"/>
    </row>
    <row r="290" spans="1:26" x14ac:dyDescent="0.35">
      <c r="A290" s="100"/>
      <c r="B290" s="101"/>
      <c r="C290" s="101"/>
      <c r="D290" s="102"/>
      <c r="E290" s="103"/>
      <c r="F290" s="96"/>
      <c r="G290" s="97"/>
      <c r="H290" s="98"/>
      <c r="I290" s="96"/>
      <c r="J290" s="97"/>
      <c r="K290" s="97"/>
      <c r="L290" s="97"/>
      <c r="M290" s="97"/>
      <c r="N290" s="97"/>
      <c r="O290" s="97"/>
      <c r="P290" s="97"/>
      <c r="Q290" s="97"/>
      <c r="R290" s="97"/>
      <c r="S290" s="97"/>
      <c r="T290" s="97"/>
      <c r="U290" s="97"/>
      <c r="V290" s="97"/>
      <c r="W290" s="97"/>
      <c r="X290" s="97"/>
      <c r="Y290" s="98"/>
      <c r="Z290" s="104"/>
    </row>
    <row r="291" spans="1:26" x14ac:dyDescent="0.35">
      <c r="A291" s="100"/>
      <c r="B291" s="101"/>
      <c r="C291" s="101"/>
      <c r="D291" s="102"/>
      <c r="E291" s="103"/>
      <c r="F291" s="96"/>
      <c r="G291" s="97"/>
      <c r="H291" s="98"/>
      <c r="I291" s="96"/>
      <c r="J291" s="97"/>
      <c r="K291" s="97"/>
      <c r="L291" s="97"/>
      <c r="M291" s="97"/>
      <c r="N291" s="97"/>
      <c r="O291" s="97"/>
      <c r="P291" s="97"/>
      <c r="Q291" s="97"/>
      <c r="R291" s="97"/>
      <c r="S291" s="97"/>
      <c r="T291" s="97"/>
      <c r="U291" s="97"/>
      <c r="V291" s="97"/>
      <c r="W291" s="97"/>
      <c r="X291" s="97"/>
      <c r="Y291" s="98"/>
      <c r="Z291" s="104"/>
    </row>
    <row r="292" spans="1:26" x14ac:dyDescent="0.35">
      <c r="A292" s="100"/>
      <c r="B292" s="101"/>
      <c r="C292" s="101"/>
      <c r="D292" s="102"/>
      <c r="E292" s="103"/>
      <c r="F292" s="96"/>
      <c r="G292" s="97"/>
      <c r="H292" s="98"/>
      <c r="I292" s="96"/>
      <c r="J292" s="97"/>
      <c r="K292" s="97"/>
      <c r="L292" s="97"/>
      <c r="M292" s="97"/>
      <c r="N292" s="97"/>
      <c r="O292" s="97"/>
      <c r="P292" s="97"/>
      <c r="Q292" s="97"/>
      <c r="R292" s="97"/>
      <c r="S292" s="97"/>
      <c r="T292" s="97"/>
      <c r="U292" s="97"/>
      <c r="V292" s="97"/>
      <c r="W292" s="97"/>
      <c r="X292" s="97"/>
      <c r="Y292" s="98"/>
      <c r="Z292" s="104"/>
    </row>
    <row r="293" spans="1:26" x14ac:dyDescent="0.35">
      <c r="A293" s="100"/>
      <c r="B293" s="101"/>
      <c r="C293" s="101"/>
      <c r="D293" s="102"/>
      <c r="E293" s="103"/>
      <c r="F293" s="96"/>
      <c r="G293" s="97"/>
      <c r="H293" s="98"/>
      <c r="I293" s="96"/>
      <c r="J293" s="97"/>
      <c r="K293" s="97"/>
      <c r="L293" s="97"/>
      <c r="M293" s="97"/>
      <c r="N293" s="97"/>
      <c r="O293" s="97"/>
      <c r="P293" s="97"/>
      <c r="Q293" s="97"/>
      <c r="R293" s="97"/>
      <c r="S293" s="97"/>
      <c r="T293" s="97"/>
      <c r="U293" s="97"/>
      <c r="V293" s="97"/>
      <c r="W293" s="97"/>
      <c r="X293" s="97"/>
      <c r="Y293" s="98"/>
      <c r="Z293" s="104"/>
    </row>
    <row r="294" spans="1:26" x14ac:dyDescent="0.35">
      <c r="A294" s="100"/>
      <c r="B294" s="101"/>
      <c r="C294" s="101"/>
      <c r="D294" s="102"/>
      <c r="E294" s="103"/>
      <c r="F294" s="96"/>
      <c r="G294" s="97"/>
      <c r="H294" s="98"/>
      <c r="I294" s="96"/>
      <c r="J294" s="97"/>
      <c r="K294" s="97"/>
      <c r="L294" s="97"/>
      <c r="M294" s="97"/>
      <c r="N294" s="97"/>
      <c r="O294" s="97"/>
      <c r="P294" s="97"/>
      <c r="Q294" s="97"/>
      <c r="R294" s="97"/>
      <c r="S294" s="97"/>
      <c r="T294" s="97"/>
      <c r="U294" s="97"/>
      <c r="V294" s="97"/>
      <c r="W294" s="97"/>
      <c r="X294" s="97"/>
      <c r="Y294" s="98"/>
      <c r="Z294" s="104"/>
    </row>
    <row r="295" spans="1:26" x14ac:dyDescent="0.35">
      <c r="A295" s="100"/>
      <c r="B295" s="101"/>
      <c r="C295" s="101"/>
      <c r="D295" s="102"/>
      <c r="E295" s="103"/>
      <c r="F295" s="96"/>
      <c r="G295" s="97"/>
      <c r="H295" s="98"/>
      <c r="I295" s="96"/>
      <c r="J295" s="97"/>
      <c r="K295" s="97"/>
      <c r="L295" s="97"/>
      <c r="M295" s="97"/>
      <c r="N295" s="97"/>
      <c r="O295" s="97"/>
      <c r="P295" s="97"/>
      <c r="Q295" s="97"/>
      <c r="R295" s="97"/>
      <c r="S295" s="97"/>
      <c r="T295" s="97"/>
      <c r="U295" s="97"/>
      <c r="V295" s="97"/>
      <c r="W295" s="97"/>
      <c r="X295" s="97"/>
      <c r="Y295" s="98"/>
      <c r="Z295" s="104"/>
    </row>
    <row r="296" spans="1:26" x14ac:dyDescent="0.35">
      <c r="A296" s="100"/>
      <c r="B296" s="101"/>
      <c r="C296" s="101"/>
      <c r="D296" s="102"/>
      <c r="E296" s="103"/>
      <c r="F296" s="96"/>
      <c r="G296" s="97"/>
      <c r="H296" s="98"/>
      <c r="I296" s="96"/>
      <c r="J296" s="97"/>
      <c r="K296" s="97"/>
      <c r="L296" s="97"/>
      <c r="M296" s="97"/>
      <c r="N296" s="97"/>
      <c r="O296" s="97"/>
      <c r="P296" s="97"/>
      <c r="Q296" s="97"/>
      <c r="R296" s="97"/>
      <c r="S296" s="97"/>
      <c r="T296" s="97"/>
      <c r="U296" s="97"/>
      <c r="V296" s="97"/>
      <c r="W296" s="97"/>
      <c r="X296" s="97"/>
      <c r="Y296" s="98"/>
      <c r="Z296" s="104"/>
    </row>
    <row r="297" spans="1:26" x14ac:dyDescent="0.35">
      <c r="A297" s="100"/>
      <c r="B297" s="101"/>
      <c r="C297" s="101"/>
      <c r="D297" s="102"/>
      <c r="E297" s="103"/>
      <c r="F297" s="96"/>
      <c r="G297" s="97"/>
      <c r="H297" s="98"/>
      <c r="I297" s="96"/>
      <c r="J297" s="97"/>
      <c r="K297" s="97"/>
      <c r="L297" s="97"/>
      <c r="M297" s="97"/>
      <c r="N297" s="97"/>
      <c r="O297" s="97"/>
      <c r="P297" s="97"/>
      <c r="Q297" s="97"/>
      <c r="R297" s="97"/>
      <c r="S297" s="97"/>
      <c r="T297" s="97"/>
      <c r="U297" s="97"/>
      <c r="V297" s="97"/>
      <c r="W297" s="97"/>
      <c r="X297" s="97"/>
      <c r="Y297" s="98"/>
      <c r="Z297" s="104"/>
    </row>
    <row r="298" spans="1:26" x14ac:dyDescent="0.35">
      <c r="A298" s="100"/>
      <c r="B298" s="101"/>
      <c r="C298" s="101"/>
      <c r="D298" s="102"/>
      <c r="E298" s="103"/>
      <c r="F298" s="96"/>
      <c r="G298" s="97"/>
      <c r="H298" s="98"/>
      <c r="I298" s="96"/>
      <c r="J298" s="97"/>
      <c r="K298" s="97"/>
      <c r="L298" s="97"/>
      <c r="M298" s="97"/>
      <c r="N298" s="97"/>
      <c r="O298" s="97"/>
      <c r="P298" s="97"/>
      <c r="Q298" s="97"/>
      <c r="R298" s="97"/>
      <c r="S298" s="97"/>
      <c r="T298" s="97"/>
      <c r="U298" s="97"/>
      <c r="V298" s="97"/>
      <c r="W298" s="97"/>
      <c r="X298" s="97"/>
      <c r="Y298" s="98"/>
      <c r="Z298" s="104"/>
    </row>
    <row r="299" spans="1:26" x14ac:dyDescent="0.35">
      <c r="A299" s="100"/>
      <c r="B299" s="101"/>
      <c r="C299" s="101"/>
      <c r="D299" s="102"/>
      <c r="E299" s="103"/>
      <c r="F299" s="96"/>
      <c r="G299" s="97"/>
      <c r="H299" s="98"/>
      <c r="I299" s="96"/>
      <c r="J299" s="97"/>
      <c r="K299" s="97"/>
      <c r="L299" s="97"/>
      <c r="M299" s="97"/>
      <c r="N299" s="97"/>
      <c r="O299" s="97"/>
      <c r="P299" s="97"/>
      <c r="Q299" s="97"/>
      <c r="R299" s="97"/>
      <c r="S299" s="97"/>
      <c r="T299" s="97"/>
      <c r="U299" s="97"/>
      <c r="V299" s="97"/>
      <c r="W299" s="97"/>
      <c r="X299" s="97"/>
      <c r="Y299" s="98"/>
      <c r="Z299" s="104"/>
    </row>
    <row r="300" spans="1:26" x14ac:dyDescent="0.35">
      <c r="A300" s="100"/>
      <c r="B300" s="101"/>
      <c r="C300" s="101"/>
      <c r="D300" s="102"/>
      <c r="E300" s="103"/>
      <c r="F300" s="96"/>
      <c r="G300" s="97"/>
      <c r="H300" s="98"/>
      <c r="I300" s="96"/>
      <c r="J300" s="97"/>
      <c r="K300" s="97"/>
      <c r="L300" s="97"/>
      <c r="M300" s="97"/>
      <c r="N300" s="97"/>
      <c r="O300" s="97"/>
      <c r="P300" s="97"/>
      <c r="Q300" s="97"/>
      <c r="R300" s="97"/>
      <c r="S300" s="97"/>
      <c r="T300" s="97"/>
      <c r="U300" s="97"/>
      <c r="V300" s="97"/>
      <c r="W300" s="97"/>
      <c r="X300" s="97"/>
      <c r="Y300" s="98"/>
      <c r="Z300" s="104"/>
    </row>
    <row r="301" spans="1:26" x14ac:dyDescent="0.35">
      <c r="A301" s="100"/>
      <c r="B301" s="101"/>
      <c r="C301" s="101"/>
      <c r="D301" s="102"/>
      <c r="E301" s="103"/>
      <c r="F301" s="96"/>
      <c r="G301" s="97"/>
      <c r="H301" s="98"/>
      <c r="I301" s="96"/>
      <c r="J301" s="97"/>
      <c r="K301" s="97"/>
      <c r="L301" s="97"/>
      <c r="M301" s="97"/>
      <c r="N301" s="97"/>
      <c r="O301" s="97"/>
      <c r="P301" s="97"/>
      <c r="Q301" s="97"/>
      <c r="R301" s="97"/>
      <c r="S301" s="97"/>
      <c r="T301" s="97"/>
      <c r="U301" s="97"/>
      <c r="V301" s="97"/>
      <c r="W301" s="97"/>
      <c r="X301" s="97"/>
      <c r="Y301" s="98"/>
      <c r="Z301" s="104"/>
    </row>
    <row r="302" spans="1:26" x14ac:dyDescent="0.35">
      <c r="A302" s="100"/>
      <c r="B302" s="101"/>
      <c r="C302" s="101"/>
      <c r="D302" s="102"/>
      <c r="E302" s="103"/>
      <c r="F302" s="96"/>
      <c r="G302" s="97"/>
      <c r="H302" s="98"/>
      <c r="I302" s="96"/>
      <c r="J302" s="97"/>
      <c r="K302" s="97"/>
      <c r="L302" s="97"/>
      <c r="M302" s="97"/>
      <c r="N302" s="97"/>
      <c r="O302" s="97"/>
      <c r="P302" s="97"/>
      <c r="Q302" s="97"/>
      <c r="R302" s="97"/>
      <c r="S302" s="97"/>
      <c r="T302" s="97"/>
      <c r="U302" s="97"/>
      <c r="V302" s="97"/>
      <c r="W302" s="97"/>
      <c r="X302" s="97"/>
      <c r="Y302" s="98"/>
      <c r="Z302" s="104"/>
    </row>
    <row r="303" spans="1:26" x14ac:dyDescent="0.35">
      <c r="A303" s="100"/>
      <c r="B303" s="101"/>
      <c r="C303" s="101"/>
      <c r="D303" s="102"/>
      <c r="E303" s="103"/>
      <c r="F303" s="96"/>
      <c r="G303" s="97"/>
      <c r="H303" s="98"/>
      <c r="I303" s="96"/>
      <c r="J303" s="97"/>
      <c r="K303" s="97"/>
      <c r="L303" s="97"/>
      <c r="M303" s="97"/>
      <c r="N303" s="97"/>
      <c r="O303" s="97"/>
      <c r="P303" s="97"/>
      <c r="Q303" s="97"/>
      <c r="R303" s="97"/>
      <c r="S303" s="97"/>
      <c r="T303" s="97"/>
      <c r="U303" s="97"/>
      <c r="V303" s="97"/>
      <c r="W303" s="97"/>
      <c r="X303" s="97"/>
      <c r="Y303" s="98"/>
      <c r="Z303" s="104"/>
    </row>
    <row r="304" spans="1:26" x14ac:dyDescent="0.35">
      <c r="A304" s="100"/>
      <c r="B304" s="101"/>
      <c r="C304" s="101"/>
      <c r="D304" s="102"/>
      <c r="E304" s="103"/>
      <c r="F304" s="96"/>
      <c r="G304" s="97"/>
      <c r="H304" s="98"/>
      <c r="I304" s="96"/>
      <c r="J304" s="97"/>
      <c r="K304" s="97"/>
      <c r="L304" s="97"/>
      <c r="M304" s="97"/>
      <c r="N304" s="97"/>
      <c r="O304" s="97"/>
      <c r="P304" s="97"/>
      <c r="Q304" s="97"/>
      <c r="R304" s="97"/>
      <c r="S304" s="97"/>
      <c r="T304" s="97"/>
      <c r="U304" s="97"/>
      <c r="V304" s="97"/>
      <c r="W304" s="97"/>
      <c r="X304" s="97"/>
      <c r="Y304" s="98"/>
      <c r="Z304" s="104"/>
    </row>
    <row r="305" spans="1:26" x14ac:dyDescent="0.35">
      <c r="A305" s="100"/>
      <c r="B305" s="101"/>
      <c r="C305" s="101"/>
      <c r="D305" s="102"/>
      <c r="E305" s="103"/>
      <c r="F305" s="96"/>
      <c r="G305" s="97"/>
      <c r="H305" s="98"/>
      <c r="I305" s="96"/>
      <c r="J305" s="97"/>
      <c r="K305" s="97"/>
      <c r="L305" s="97"/>
      <c r="M305" s="97"/>
      <c r="N305" s="97"/>
      <c r="O305" s="97"/>
      <c r="P305" s="97"/>
      <c r="Q305" s="97"/>
      <c r="R305" s="97"/>
      <c r="S305" s="97"/>
      <c r="T305" s="97"/>
      <c r="U305" s="97"/>
      <c r="V305" s="97"/>
      <c r="W305" s="97"/>
      <c r="X305" s="97"/>
      <c r="Y305" s="98"/>
      <c r="Z305" s="104"/>
    </row>
    <row r="306" spans="1:26" x14ac:dyDescent="0.35">
      <c r="A306" s="100"/>
      <c r="B306" s="101"/>
      <c r="C306" s="101"/>
      <c r="D306" s="102"/>
      <c r="E306" s="103"/>
      <c r="F306" s="96"/>
      <c r="G306" s="97"/>
      <c r="H306" s="98"/>
      <c r="I306" s="96"/>
      <c r="J306" s="97"/>
      <c r="K306" s="97"/>
      <c r="L306" s="97"/>
      <c r="M306" s="97"/>
      <c r="N306" s="97"/>
      <c r="O306" s="97"/>
      <c r="P306" s="97"/>
      <c r="Q306" s="97"/>
      <c r="R306" s="97"/>
      <c r="S306" s="97"/>
      <c r="T306" s="97"/>
      <c r="U306" s="97"/>
      <c r="V306" s="97"/>
      <c r="W306" s="97"/>
      <c r="X306" s="97"/>
      <c r="Y306" s="98"/>
      <c r="Z306" s="104"/>
    </row>
    <row r="307" spans="1:26" x14ac:dyDescent="0.35">
      <c r="A307" s="100"/>
      <c r="B307" s="101"/>
      <c r="C307" s="101"/>
      <c r="D307" s="102"/>
      <c r="E307" s="103"/>
      <c r="F307" s="96"/>
      <c r="G307" s="97"/>
      <c r="H307" s="98"/>
      <c r="I307" s="96"/>
      <c r="J307" s="97"/>
      <c r="K307" s="97"/>
      <c r="L307" s="97"/>
      <c r="M307" s="97"/>
      <c r="N307" s="97"/>
      <c r="O307" s="97"/>
      <c r="P307" s="97"/>
      <c r="Q307" s="97"/>
      <c r="R307" s="97"/>
      <c r="S307" s="97"/>
      <c r="T307" s="97"/>
      <c r="U307" s="97"/>
      <c r="V307" s="97"/>
      <c r="W307" s="97"/>
      <c r="X307" s="97"/>
      <c r="Y307" s="98"/>
      <c r="Z307" s="104"/>
    </row>
    <row r="308" spans="1:26" x14ac:dyDescent="0.35">
      <c r="A308" s="100"/>
      <c r="B308" s="101"/>
      <c r="C308" s="101"/>
      <c r="D308" s="102"/>
      <c r="E308" s="103"/>
      <c r="F308" s="96"/>
      <c r="G308" s="97"/>
      <c r="H308" s="98"/>
      <c r="I308" s="96"/>
      <c r="J308" s="97"/>
      <c r="K308" s="97"/>
      <c r="L308" s="97"/>
      <c r="M308" s="97"/>
      <c r="N308" s="97"/>
      <c r="O308" s="97"/>
      <c r="P308" s="97"/>
      <c r="Q308" s="97"/>
      <c r="R308" s="97"/>
      <c r="S308" s="97"/>
      <c r="T308" s="97"/>
      <c r="U308" s="97"/>
      <c r="V308" s="97"/>
      <c r="W308" s="97"/>
      <c r="X308" s="97"/>
      <c r="Y308" s="98"/>
      <c r="Z308" s="104"/>
    </row>
    <row r="309" spans="1:26" x14ac:dyDescent="0.35">
      <c r="A309" s="100"/>
      <c r="B309" s="101"/>
      <c r="C309" s="101"/>
      <c r="D309" s="102"/>
      <c r="E309" s="103"/>
      <c r="F309" s="96"/>
      <c r="G309" s="97"/>
      <c r="H309" s="98"/>
      <c r="I309" s="96"/>
      <c r="J309" s="97"/>
      <c r="K309" s="97"/>
      <c r="L309" s="97"/>
      <c r="M309" s="97"/>
      <c r="N309" s="97"/>
      <c r="O309" s="97"/>
      <c r="P309" s="97"/>
      <c r="Q309" s="97"/>
      <c r="R309" s="97"/>
      <c r="S309" s="97"/>
      <c r="T309" s="97"/>
      <c r="U309" s="97"/>
      <c r="V309" s="97"/>
      <c r="W309" s="97"/>
      <c r="X309" s="97"/>
      <c r="Y309" s="98"/>
      <c r="Z309" s="104"/>
    </row>
    <row r="310" spans="1:26" x14ac:dyDescent="0.35">
      <c r="A310" s="100"/>
      <c r="B310" s="101"/>
      <c r="C310" s="101"/>
      <c r="D310" s="102"/>
      <c r="E310" s="103"/>
      <c r="F310" s="96"/>
      <c r="G310" s="97"/>
      <c r="H310" s="98"/>
      <c r="I310" s="96"/>
      <c r="J310" s="97"/>
      <c r="K310" s="97"/>
      <c r="L310" s="97"/>
      <c r="M310" s="97"/>
      <c r="N310" s="97"/>
      <c r="O310" s="97"/>
      <c r="P310" s="97"/>
      <c r="Q310" s="97"/>
      <c r="R310" s="97"/>
      <c r="S310" s="97"/>
      <c r="T310" s="97"/>
      <c r="U310" s="97"/>
      <c r="V310" s="97"/>
      <c r="W310" s="97"/>
      <c r="X310" s="97"/>
      <c r="Y310" s="98"/>
      <c r="Z310" s="104"/>
    </row>
    <row r="311" spans="1:26" x14ac:dyDescent="0.35">
      <c r="A311" s="100"/>
      <c r="B311" s="101"/>
      <c r="C311" s="101"/>
      <c r="D311" s="102"/>
      <c r="E311" s="103"/>
      <c r="F311" s="96"/>
      <c r="G311" s="97"/>
      <c r="H311" s="98"/>
      <c r="I311" s="96"/>
      <c r="J311" s="97"/>
      <c r="K311" s="97"/>
      <c r="L311" s="97"/>
      <c r="M311" s="97"/>
      <c r="N311" s="97"/>
      <c r="O311" s="97"/>
      <c r="P311" s="97"/>
      <c r="Q311" s="97"/>
      <c r="R311" s="97"/>
      <c r="S311" s="97"/>
      <c r="T311" s="97"/>
      <c r="U311" s="97"/>
      <c r="V311" s="97"/>
      <c r="W311" s="97"/>
      <c r="X311" s="97"/>
      <c r="Y311" s="98"/>
      <c r="Z311" s="104"/>
    </row>
    <row r="312" spans="1:26" x14ac:dyDescent="0.35">
      <c r="A312" s="100"/>
      <c r="B312" s="101"/>
      <c r="C312" s="101"/>
      <c r="D312" s="102"/>
      <c r="E312" s="103"/>
      <c r="F312" s="96"/>
      <c r="G312" s="97"/>
      <c r="H312" s="98"/>
      <c r="I312" s="96"/>
      <c r="J312" s="97"/>
      <c r="K312" s="97"/>
      <c r="L312" s="97"/>
      <c r="M312" s="97"/>
      <c r="N312" s="97"/>
      <c r="O312" s="97"/>
      <c r="P312" s="97"/>
      <c r="Q312" s="97"/>
      <c r="R312" s="97"/>
      <c r="S312" s="97"/>
      <c r="T312" s="97"/>
      <c r="U312" s="97"/>
      <c r="V312" s="97"/>
      <c r="W312" s="97"/>
      <c r="X312" s="97"/>
      <c r="Y312" s="98"/>
      <c r="Z312" s="104"/>
    </row>
    <row r="313" spans="1:26" x14ac:dyDescent="0.35">
      <c r="A313" s="100"/>
      <c r="B313" s="101"/>
      <c r="C313" s="101"/>
      <c r="D313" s="102"/>
      <c r="E313" s="103"/>
      <c r="F313" s="96"/>
      <c r="G313" s="97"/>
      <c r="H313" s="98"/>
      <c r="I313" s="96"/>
      <c r="J313" s="97"/>
      <c r="K313" s="97"/>
      <c r="L313" s="97"/>
      <c r="M313" s="97"/>
      <c r="N313" s="97"/>
      <c r="O313" s="97"/>
      <c r="P313" s="97"/>
      <c r="Q313" s="97"/>
      <c r="R313" s="97"/>
      <c r="S313" s="97"/>
      <c r="T313" s="97"/>
      <c r="U313" s="97"/>
      <c r="V313" s="97"/>
      <c r="W313" s="97"/>
      <c r="X313" s="97"/>
      <c r="Y313" s="98"/>
      <c r="Z313" s="104"/>
    </row>
    <row r="314" spans="1:26" x14ac:dyDescent="0.35">
      <c r="A314" s="100"/>
      <c r="B314" s="101"/>
      <c r="C314" s="101"/>
      <c r="D314" s="102"/>
      <c r="E314" s="103"/>
      <c r="F314" s="96"/>
      <c r="G314" s="97"/>
      <c r="H314" s="98"/>
      <c r="I314" s="96"/>
      <c r="J314" s="97"/>
      <c r="K314" s="97"/>
      <c r="L314" s="97"/>
      <c r="M314" s="97"/>
      <c r="N314" s="97"/>
      <c r="O314" s="97"/>
      <c r="P314" s="97"/>
      <c r="Q314" s="97"/>
      <c r="R314" s="97"/>
      <c r="S314" s="97"/>
      <c r="T314" s="97"/>
      <c r="U314" s="97"/>
      <c r="V314" s="97"/>
      <c r="W314" s="97"/>
      <c r="X314" s="97"/>
      <c r="Y314" s="98"/>
      <c r="Z314" s="104"/>
    </row>
    <row r="315" spans="1:26" x14ac:dyDescent="0.35">
      <c r="A315" s="100"/>
      <c r="B315" s="101"/>
      <c r="C315" s="101"/>
      <c r="D315" s="102"/>
      <c r="E315" s="103"/>
      <c r="F315" s="96"/>
      <c r="G315" s="97"/>
      <c r="H315" s="98"/>
      <c r="I315" s="96"/>
      <c r="J315" s="97"/>
      <c r="K315" s="97"/>
      <c r="L315" s="97"/>
      <c r="M315" s="97"/>
      <c r="N315" s="97"/>
      <c r="O315" s="97"/>
      <c r="P315" s="97"/>
      <c r="Q315" s="97"/>
      <c r="R315" s="97"/>
      <c r="S315" s="97"/>
      <c r="T315" s="97"/>
      <c r="U315" s="97"/>
      <c r="V315" s="97"/>
      <c r="W315" s="97"/>
      <c r="X315" s="97"/>
      <c r="Y315" s="98"/>
      <c r="Z315" s="104"/>
    </row>
    <row r="316" spans="1:26" x14ac:dyDescent="0.35">
      <c r="A316" s="100"/>
      <c r="B316" s="101"/>
      <c r="C316" s="101"/>
      <c r="D316" s="102"/>
      <c r="E316" s="103"/>
      <c r="F316" s="96"/>
      <c r="G316" s="97"/>
      <c r="H316" s="98"/>
      <c r="I316" s="96"/>
      <c r="J316" s="97"/>
      <c r="K316" s="97"/>
      <c r="L316" s="97"/>
      <c r="M316" s="97"/>
      <c r="N316" s="97"/>
      <c r="O316" s="97"/>
      <c r="P316" s="97"/>
      <c r="Q316" s="97"/>
      <c r="R316" s="97"/>
      <c r="S316" s="97"/>
      <c r="T316" s="97"/>
      <c r="U316" s="97"/>
      <c r="V316" s="97"/>
      <c r="W316" s="97"/>
      <c r="X316" s="97"/>
      <c r="Y316" s="98"/>
      <c r="Z316" s="104"/>
    </row>
    <row r="317" spans="1:26" x14ac:dyDescent="0.35">
      <c r="A317" s="100"/>
      <c r="B317" s="101"/>
      <c r="C317" s="101"/>
      <c r="D317" s="102"/>
      <c r="E317" s="103"/>
      <c r="F317" s="96"/>
      <c r="G317" s="97"/>
      <c r="H317" s="98"/>
      <c r="I317" s="96"/>
      <c r="J317" s="97"/>
      <c r="K317" s="97"/>
      <c r="L317" s="97"/>
      <c r="M317" s="97"/>
      <c r="N317" s="97"/>
      <c r="O317" s="97"/>
      <c r="P317" s="97"/>
      <c r="Q317" s="97"/>
      <c r="R317" s="97"/>
      <c r="S317" s="97"/>
      <c r="T317" s="97"/>
      <c r="U317" s="97"/>
      <c r="V317" s="97"/>
      <c r="W317" s="97"/>
      <c r="X317" s="97"/>
      <c r="Y317" s="98"/>
      <c r="Z317" s="104"/>
    </row>
    <row r="318" spans="1:26" x14ac:dyDescent="0.35">
      <c r="A318" s="100"/>
      <c r="B318" s="101"/>
      <c r="C318" s="101"/>
      <c r="D318" s="102"/>
      <c r="E318" s="103"/>
      <c r="F318" s="96"/>
      <c r="G318" s="97"/>
      <c r="H318" s="98"/>
      <c r="I318" s="96"/>
      <c r="J318" s="97"/>
      <c r="K318" s="97"/>
      <c r="L318" s="97"/>
      <c r="M318" s="97"/>
      <c r="N318" s="97"/>
      <c r="O318" s="97"/>
      <c r="P318" s="97"/>
      <c r="Q318" s="97"/>
      <c r="R318" s="97"/>
      <c r="S318" s="97"/>
      <c r="T318" s="97"/>
      <c r="U318" s="97"/>
      <c r="V318" s="97"/>
      <c r="W318" s="97"/>
      <c r="X318" s="97"/>
      <c r="Y318" s="98"/>
      <c r="Z318" s="104"/>
    </row>
    <row r="319" spans="1:26" x14ac:dyDescent="0.35">
      <c r="A319" s="100"/>
      <c r="B319" s="101"/>
      <c r="C319" s="101"/>
      <c r="D319" s="102"/>
      <c r="E319" s="103"/>
      <c r="F319" s="96"/>
      <c r="G319" s="97"/>
      <c r="H319" s="98"/>
      <c r="I319" s="96"/>
      <c r="J319" s="97"/>
      <c r="K319" s="97"/>
      <c r="L319" s="97"/>
      <c r="M319" s="97"/>
      <c r="N319" s="97"/>
      <c r="O319" s="97"/>
      <c r="P319" s="97"/>
      <c r="Q319" s="97"/>
      <c r="R319" s="97"/>
      <c r="S319" s="97"/>
      <c r="T319" s="97"/>
      <c r="U319" s="97"/>
      <c r="V319" s="97"/>
      <c r="W319" s="97"/>
      <c r="X319" s="97"/>
      <c r="Y319" s="98"/>
      <c r="Z319" s="104"/>
    </row>
    <row r="320" spans="1:26" x14ac:dyDescent="0.35">
      <c r="A320" s="100"/>
      <c r="B320" s="101"/>
      <c r="C320" s="101"/>
      <c r="D320" s="102"/>
      <c r="E320" s="103"/>
      <c r="F320" s="96"/>
      <c r="G320" s="97"/>
      <c r="H320" s="98"/>
      <c r="I320" s="96"/>
      <c r="J320" s="97"/>
      <c r="K320" s="97"/>
      <c r="L320" s="97"/>
      <c r="M320" s="97"/>
      <c r="N320" s="97"/>
      <c r="O320" s="97"/>
      <c r="P320" s="97"/>
      <c r="Q320" s="97"/>
      <c r="R320" s="97"/>
      <c r="S320" s="97"/>
      <c r="T320" s="97"/>
      <c r="U320" s="97"/>
      <c r="V320" s="97"/>
      <c r="W320" s="97"/>
      <c r="X320" s="97"/>
      <c r="Y320" s="98"/>
      <c r="Z320" s="104"/>
    </row>
    <row r="321" spans="1:26" x14ac:dyDescent="0.35">
      <c r="A321" s="100"/>
      <c r="B321" s="101"/>
      <c r="C321" s="101"/>
      <c r="D321" s="102"/>
      <c r="E321" s="103"/>
      <c r="F321" s="96"/>
      <c r="G321" s="97"/>
      <c r="H321" s="98"/>
      <c r="I321" s="96"/>
      <c r="J321" s="97"/>
      <c r="K321" s="97"/>
      <c r="L321" s="97"/>
      <c r="M321" s="97"/>
      <c r="N321" s="97"/>
      <c r="O321" s="97"/>
      <c r="P321" s="97"/>
      <c r="Q321" s="97"/>
      <c r="R321" s="97"/>
      <c r="S321" s="97"/>
      <c r="T321" s="97"/>
      <c r="U321" s="97"/>
      <c r="V321" s="97"/>
      <c r="W321" s="97"/>
      <c r="X321" s="97"/>
      <c r="Y321" s="98"/>
      <c r="Z321" s="104"/>
    </row>
    <row r="322" spans="1:26" x14ac:dyDescent="0.35">
      <c r="A322" s="100"/>
      <c r="B322" s="101"/>
      <c r="C322" s="101"/>
      <c r="D322" s="102"/>
      <c r="E322" s="103"/>
      <c r="F322" s="96"/>
      <c r="G322" s="97"/>
      <c r="H322" s="98"/>
      <c r="I322" s="96"/>
      <c r="J322" s="97"/>
      <c r="K322" s="97"/>
      <c r="L322" s="97"/>
      <c r="M322" s="97"/>
      <c r="N322" s="97"/>
      <c r="O322" s="97"/>
      <c r="P322" s="97"/>
      <c r="Q322" s="97"/>
      <c r="R322" s="97"/>
      <c r="S322" s="97"/>
      <c r="T322" s="97"/>
      <c r="U322" s="97"/>
      <c r="V322" s="97"/>
      <c r="W322" s="97"/>
      <c r="X322" s="97"/>
      <c r="Y322" s="98"/>
      <c r="Z322" s="104"/>
    </row>
    <row r="323" spans="1:26" x14ac:dyDescent="0.35">
      <c r="A323" s="100"/>
      <c r="B323" s="101"/>
      <c r="C323" s="101"/>
      <c r="D323" s="102"/>
      <c r="E323" s="103"/>
      <c r="F323" s="96"/>
      <c r="G323" s="97"/>
      <c r="H323" s="98"/>
      <c r="I323" s="96"/>
      <c r="J323" s="97"/>
      <c r="K323" s="97"/>
      <c r="L323" s="97"/>
      <c r="M323" s="97"/>
      <c r="N323" s="97"/>
      <c r="O323" s="97"/>
      <c r="P323" s="97"/>
      <c r="Q323" s="97"/>
      <c r="R323" s="97"/>
      <c r="S323" s="97"/>
      <c r="T323" s="97"/>
      <c r="U323" s="97"/>
      <c r="V323" s="97"/>
      <c r="W323" s="97"/>
      <c r="X323" s="97"/>
      <c r="Y323" s="98"/>
      <c r="Z323" s="104"/>
    </row>
    <row r="324" spans="1:26" x14ac:dyDescent="0.35">
      <c r="A324" s="100"/>
      <c r="B324" s="101"/>
      <c r="C324" s="101"/>
      <c r="D324" s="102"/>
      <c r="E324" s="103"/>
      <c r="F324" s="96"/>
      <c r="G324" s="97"/>
      <c r="H324" s="98"/>
      <c r="I324" s="96"/>
      <c r="J324" s="97"/>
      <c r="K324" s="97"/>
      <c r="L324" s="97"/>
      <c r="M324" s="97"/>
      <c r="N324" s="97"/>
      <c r="O324" s="97"/>
      <c r="P324" s="97"/>
      <c r="Q324" s="97"/>
      <c r="R324" s="97"/>
      <c r="S324" s="97"/>
      <c r="T324" s="97"/>
      <c r="U324" s="97"/>
      <c r="V324" s="97"/>
      <c r="W324" s="97"/>
      <c r="X324" s="97"/>
      <c r="Y324" s="98"/>
      <c r="Z324" s="104"/>
    </row>
    <row r="325" spans="1:26" x14ac:dyDescent="0.35">
      <c r="A325" s="100"/>
      <c r="B325" s="101"/>
      <c r="C325" s="101"/>
      <c r="D325" s="102"/>
      <c r="E325" s="103"/>
      <c r="F325" s="96"/>
      <c r="G325" s="97"/>
      <c r="H325" s="98"/>
      <c r="I325" s="96"/>
      <c r="J325" s="97"/>
      <c r="K325" s="97"/>
      <c r="L325" s="97"/>
      <c r="M325" s="97"/>
      <c r="N325" s="97"/>
      <c r="O325" s="97"/>
      <c r="P325" s="97"/>
      <c r="Q325" s="97"/>
      <c r="R325" s="97"/>
      <c r="S325" s="97"/>
      <c r="T325" s="97"/>
      <c r="U325" s="97"/>
      <c r="V325" s="97"/>
      <c r="W325" s="97"/>
      <c r="X325" s="97"/>
      <c r="Y325" s="98"/>
      <c r="Z325" s="104"/>
    </row>
    <row r="326" spans="1:26" x14ac:dyDescent="0.35">
      <c r="A326" s="100"/>
      <c r="B326" s="101"/>
      <c r="C326" s="101"/>
      <c r="D326" s="102"/>
      <c r="E326" s="103"/>
      <c r="F326" s="96"/>
      <c r="G326" s="97"/>
      <c r="H326" s="98"/>
      <c r="I326" s="96"/>
      <c r="J326" s="97"/>
      <c r="K326" s="97"/>
      <c r="L326" s="97"/>
      <c r="M326" s="97"/>
      <c r="N326" s="97"/>
      <c r="O326" s="97"/>
      <c r="P326" s="97"/>
      <c r="Q326" s="97"/>
      <c r="R326" s="97"/>
      <c r="S326" s="97"/>
      <c r="T326" s="97"/>
      <c r="U326" s="97"/>
      <c r="V326" s="97"/>
      <c r="W326" s="97"/>
      <c r="X326" s="97"/>
      <c r="Y326" s="98"/>
      <c r="Z326" s="104"/>
    </row>
    <row r="327" spans="1:26" x14ac:dyDescent="0.35">
      <c r="A327" s="100"/>
      <c r="B327" s="101"/>
      <c r="C327" s="101"/>
      <c r="D327" s="102"/>
      <c r="E327" s="103"/>
      <c r="F327" s="96"/>
      <c r="G327" s="97"/>
      <c r="H327" s="98"/>
      <c r="I327" s="96"/>
      <c r="J327" s="97"/>
      <c r="K327" s="97"/>
      <c r="L327" s="97"/>
      <c r="M327" s="97"/>
      <c r="N327" s="97"/>
      <c r="O327" s="97"/>
      <c r="P327" s="97"/>
      <c r="Q327" s="97"/>
      <c r="R327" s="97"/>
      <c r="S327" s="97"/>
      <c r="T327" s="97"/>
      <c r="U327" s="97"/>
      <c r="V327" s="97"/>
      <c r="W327" s="97"/>
      <c r="X327" s="97"/>
      <c r="Y327" s="98"/>
      <c r="Z327" s="104"/>
    </row>
    <row r="328" spans="1:26" x14ac:dyDescent="0.35">
      <c r="A328" s="100"/>
      <c r="B328" s="101"/>
      <c r="C328" s="101"/>
      <c r="D328" s="102"/>
      <c r="E328" s="103"/>
      <c r="F328" s="96"/>
      <c r="G328" s="97"/>
      <c r="H328" s="98"/>
      <c r="I328" s="96"/>
      <c r="J328" s="97"/>
      <c r="K328" s="97"/>
      <c r="L328" s="97"/>
      <c r="M328" s="97"/>
      <c r="N328" s="97"/>
      <c r="O328" s="97"/>
      <c r="P328" s="97"/>
      <c r="Q328" s="97"/>
      <c r="R328" s="97"/>
      <c r="S328" s="97"/>
      <c r="T328" s="97"/>
      <c r="U328" s="97"/>
      <c r="V328" s="97"/>
      <c r="W328" s="97"/>
      <c r="X328" s="97"/>
      <c r="Y328" s="98"/>
      <c r="Z328" s="104"/>
    </row>
    <row r="329" spans="1:26" x14ac:dyDescent="0.35">
      <c r="A329" s="100"/>
      <c r="B329" s="101"/>
      <c r="C329" s="101"/>
      <c r="D329" s="102"/>
      <c r="E329" s="103"/>
      <c r="F329" s="96"/>
      <c r="G329" s="97"/>
      <c r="H329" s="98"/>
      <c r="I329" s="96"/>
      <c r="J329" s="97"/>
      <c r="K329" s="97"/>
      <c r="L329" s="97"/>
      <c r="M329" s="97"/>
      <c r="N329" s="97"/>
      <c r="O329" s="97"/>
      <c r="P329" s="97"/>
      <c r="Q329" s="97"/>
      <c r="R329" s="97"/>
      <c r="S329" s="97"/>
      <c r="T329" s="97"/>
      <c r="U329" s="97"/>
      <c r="V329" s="97"/>
      <c r="W329" s="97"/>
      <c r="X329" s="97"/>
      <c r="Y329" s="98"/>
      <c r="Z329" s="104"/>
    </row>
    <row r="330" spans="1:26" x14ac:dyDescent="0.35">
      <c r="A330" s="100"/>
      <c r="B330" s="101"/>
      <c r="C330" s="101"/>
      <c r="D330" s="102"/>
      <c r="E330" s="103"/>
      <c r="F330" s="96"/>
      <c r="G330" s="97"/>
      <c r="H330" s="98"/>
      <c r="I330" s="96"/>
      <c r="J330" s="97"/>
      <c r="K330" s="97"/>
      <c r="L330" s="97"/>
      <c r="M330" s="97"/>
      <c r="N330" s="97"/>
      <c r="O330" s="97"/>
      <c r="P330" s="97"/>
      <c r="Q330" s="97"/>
      <c r="R330" s="97"/>
      <c r="S330" s="97"/>
      <c r="T330" s="97"/>
      <c r="U330" s="97"/>
      <c r="V330" s="97"/>
      <c r="W330" s="97"/>
      <c r="X330" s="97"/>
      <c r="Y330" s="98"/>
      <c r="Z330" s="104"/>
    </row>
    <row r="331" spans="1:26" x14ac:dyDescent="0.35">
      <c r="A331" s="100"/>
      <c r="B331" s="101"/>
      <c r="C331" s="101"/>
      <c r="D331" s="102"/>
      <c r="E331" s="103"/>
      <c r="F331" s="96"/>
      <c r="G331" s="97"/>
      <c r="H331" s="98"/>
      <c r="I331" s="96"/>
      <c r="J331" s="97"/>
      <c r="K331" s="97"/>
      <c r="L331" s="97"/>
      <c r="M331" s="97"/>
      <c r="N331" s="97"/>
      <c r="O331" s="97"/>
      <c r="P331" s="97"/>
      <c r="Q331" s="97"/>
      <c r="R331" s="97"/>
      <c r="S331" s="97"/>
      <c r="T331" s="97"/>
      <c r="U331" s="97"/>
      <c r="V331" s="97"/>
      <c r="W331" s="97"/>
      <c r="X331" s="97"/>
      <c r="Y331" s="98"/>
      <c r="Z331" s="104"/>
    </row>
    <row r="332" spans="1:26" x14ac:dyDescent="0.35">
      <c r="A332" s="100"/>
      <c r="B332" s="101"/>
      <c r="C332" s="101"/>
      <c r="D332" s="102"/>
      <c r="E332" s="103"/>
      <c r="F332" s="96"/>
      <c r="G332" s="97"/>
      <c r="H332" s="98"/>
      <c r="I332" s="96"/>
      <c r="J332" s="97"/>
      <c r="K332" s="97"/>
      <c r="L332" s="97"/>
      <c r="M332" s="97"/>
      <c r="N332" s="97"/>
      <c r="O332" s="97"/>
      <c r="P332" s="97"/>
      <c r="Q332" s="97"/>
      <c r="R332" s="97"/>
      <c r="S332" s="97"/>
      <c r="T332" s="97"/>
      <c r="U332" s="97"/>
      <c r="V332" s="97"/>
      <c r="W332" s="97"/>
      <c r="X332" s="97"/>
      <c r="Y332" s="98"/>
      <c r="Z332" s="104"/>
    </row>
    <row r="333" spans="1:26" x14ac:dyDescent="0.35">
      <c r="A333" s="100"/>
      <c r="B333" s="101"/>
      <c r="C333" s="101"/>
      <c r="D333" s="102"/>
      <c r="E333" s="103"/>
      <c r="F333" s="96"/>
      <c r="G333" s="97"/>
      <c r="H333" s="98"/>
      <c r="I333" s="96"/>
      <c r="J333" s="97"/>
      <c r="K333" s="97"/>
      <c r="L333" s="97"/>
      <c r="M333" s="97"/>
      <c r="N333" s="97"/>
      <c r="O333" s="97"/>
      <c r="P333" s="97"/>
      <c r="Q333" s="97"/>
      <c r="R333" s="97"/>
      <c r="S333" s="97"/>
      <c r="T333" s="97"/>
      <c r="U333" s="97"/>
      <c r="V333" s="97"/>
      <c r="W333" s="97"/>
      <c r="X333" s="97"/>
      <c r="Y333" s="98"/>
      <c r="Z333" s="104"/>
    </row>
    <row r="334" spans="1:26" x14ac:dyDescent="0.35">
      <c r="A334" s="100"/>
      <c r="B334" s="101"/>
      <c r="C334" s="101"/>
      <c r="D334" s="102"/>
      <c r="E334" s="103"/>
      <c r="F334" s="96"/>
      <c r="G334" s="97"/>
      <c r="H334" s="98"/>
      <c r="I334" s="96"/>
      <c r="J334" s="97"/>
      <c r="K334" s="97"/>
      <c r="L334" s="97"/>
      <c r="M334" s="97"/>
      <c r="N334" s="97"/>
      <c r="O334" s="97"/>
      <c r="P334" s="97"/>
      <c r="Q334" s="97"/>
      <c r="R334" s="97"/>
      <c r="S334" s="97"/>
      <c r="T334" s="97"/>
      <c r="U334" s="97"/>
      <c r="V334" s="97"/>
      <c r="W334" s="97"/>
      <c r="X334" s="97"/>
      <c r="Y334" s="98"/>
      <c r="Z334" s="104"/>
    </row>
    <row r="335" spans="1:26" x14ac:dyDescent="0.35">
      <c r="A335" s="100"/>
      <c r="B335" s="101"/>
      <c r="C335" s="101"/>
      <c r="D335" s="102"/>
      <c r="E335" s="103"/>
      <c r="F335" s="96"/>
      <c r="G335" s="97"/>
      <c r="H335" s="98"/>
      <c r="I335" s="96"/>
      <c r="J335" s="97"/>
      <c r="K335" s="97"/>
      <c r="L335" s="97"/>
      <c r="M335" s="97"/>
      <c r="N335" s="97"/>
      <c r="O335" s="97"/>
      <c r="P335" s="97"/>
      <c r="Q335" s="97"/>
      <c r="R335" s="97"/>
      <c r="S335" s="97"/>
      <c r="T335" s="97"/>
      <c r="U335" s="97"/>
      <c r="V335" s="97"/>
      <c r="W335" s="97"/>
      <c r="X335" s="97"/>
      <c r="Y335" s="98"/>
      <c r="Z335" s="104"/>
    </row>
    <row r="336" spans="1:26" x14ac:dyDescent="0.35">
      <c r="A336" s="100"/>
      <c r="B336" s="101"/>
      <c r="C336" s="101"/>
      <c r="D336" s="102"/>
      <c r="E336" s="103"/>
      <c r="F336" s="96"/>
      <c r="G336" s="97"/>
      <c r="H336" s="98"/>
      <c r="I336" s="96"/>
      <c r="J336" s="97"/>
      <c r="K336" s="97"/>
      <c r="L336" s="97"/>
      <c r="M336" s="97"/>
      <c r="N336" s="97"/>
      <c r="O336" s="97"/>
      <c r="P336" s="97"/>
      <c r="Q336" s="97"/>
      <c r="R336" s="97"/>
      <c r="S336" s="97"/>
      <c r="T336" s="97"/>
      <c r="U336" s="97"/>
      <c r="V336" s="97"/>
      <c r="W336" s="97"/>
      <c r="X336" s="97"/>
      <c r="Y336" s="98"/>
      <c r="Z336" s="104"/>
    </row>
    <row r="337" spans="1:26" x14ac:dyDescent="0.35">
      <c r="A337" s="100"/>
      <c r="B337" s="101"/>
      <c r="C337" s="101"/>
      <c r="D337" s="102"/>
      <c r="E337" s="103"/>
      <c r="F337" s="96"/>
      <c r="G337" s="97"/>
      <c r="H337" s="98"/>
      <c r="I337" s="96"/>
      <c r="J337" s="97"/>
      <c r="K337" s="97"/>
      <c r="L337" s="97"/>
      <c r="M337" s="97"/>
      <c r="N337" s="97"/>
      <c r="O337" s="97"/>
      <c r="P337" s="97"/>
      <c r="Q337" s="97"/>
      <c r="R337" s="97"/>
      <c r="S337" s="97"/>
      <c r="T337" s="97"/>
      <c r="U337" s="97"/>
      <c r="V337" s="97"/>
      <c r="W337" s="97"/>
      <c r="X337" s="97"/>
      <c r="Y337" s="98"/>
      <c r="Z337" s="104"/>
    </row>
    <row r="338" spans="1:26" x14ac:dyDescent="0.35">
      <c r="A338" s="100"/>
      <c r="B338" s="101"/>
      <c r="C338" s="101"/>
      <c r="D338" s="102"/>
      <c r="E338" s="103"/>
      <c r="F338" s="96"/>
      <c r="G338" s="97"/>
      <c r="H338" s="98"/>
      <c r="I338" s="96"/>
      <c r="J338" s="97"/>
      <c r="K338" s="97"/>
      <c r="L338" s="97"/>
      <c r="M338" s="97"/>
      <c r="N338" s="97"/>
      <c r="O338" s="97"/>
      <c r="P338" s="97"/>
      <c r="Q338" s="97"/>
      <c r="R338" s="97"/>
      <c r="S338" s="97"/>
      <c r="T338" s="97"/>
      <c r="U338" s="97"/>
      <c r="V338" s="97"/>
      <c r="W338" s="97"/>
      <c r="X338" s="97"/>
      <c r="Y338" s="98"/>
      <c r="Z338" s="104"/>
    </row>
    <row r="339" spans="1:26" x14ac:dyDescent="0.35">
      <c r="A339" s="100"/>
      <c r="B339" s="101"/>
      <c r="C339" s="101"/>
      <c r="D339" s="102"/>
      <c r="E339" s="103"/>
      <c r="F339" s="96"/>
      <c r="G339" s="97"/>
      <c r="H339" s="98"/>
      <c r="I339" s="96"/>
      <c r="J339" s="97"/>
      <c r="K339" s="97"/>
      <c r="L339" s="97"/>
      <c r="M339" s="97"/>
      <c r="N339" s="97"/>
      <c r="O339" s="97"/>
      <c r="P339" s="97"/>
      <c r="Q339" s="97"/>
      <c r="R339" s="97"/>
      <c r="S339" s="97"/>
      <c r="T339" s="97"/>
      <c r="U339" s="97"/>
      <c r="V339" s="97"/>
      <c r="W339" s="97"/>
      <c r="X339" s="97"/>
      <c r="Y339" s="98"/>
      <c r="Z339" s="104"/>
    </row>
    <row r="340" spans="1:26" x14ac:dyDescent="0.35">
      <c r="A340" s="100"/>
      <c r="B340" s="101"/>
      <c r="C340" s="101"/>
      <c r="D340" s="102"/>
      <c r="E340" s="103"/>
      <c r="F340" s="96"/>
      <c r="G340" s="97"/>
      <c r="H340" s="98"/>
      <c r="I340" s="96"/>
      <c r="J340" s="97"/>
      <c r="K340" s="97"/>
      <c r="L340" s="97"/>
      <c r="M340" s="97"/>
      <c r="N340" s="97"/>
      <c r="O340" s="97"/>
      <c r="P340" s="97"/>
      <c r="Q340" s="97"/>
      <c r="R340" s="97"/>
      <c r="S340" s="97"/>
      <c r="T340" s="97"/>
      <c r="U340" s="97"/>
      <c r="V340" s="97"/>
      <c r="W340" s="97"/>
      <c r="X340" s="97"/>
      <c r="Y340" s="98"/>
      <c r="Z340" s="104"/>
    </row>
    <row r="341" spans="1:26" x14ac:dyDescent="0.35">
      <c r="A341" s="100"/>
      <c r="B341" s="101"/>
      <c r="C341" s="101"/>
      <c r="D341" s="102"/>
      <c r="E341" s="103"/>
      <c r="F341" s="96"/>
      <c r="G341" s="97"/>
      <c r="H341" s="98"/>
      <c r="I341" s="96"/>
      <c r="J341" s="97"/>
      <c r="K341" s="97"/>
      <c r="L341" s="97"/>
      <c r="M341" s="97"/>
      <c r="N341" s="97"/>
      <c r="O341" s="97"/>
      <c r="P341" s="97"/>
      <c r="Q341" s="97"/>
      <c r="R341" s="97"/>
      <c r="S341" s="97"/>
      <c r="T341" s="97"/>
      <c r="U341" s="97"/>
      <c r="V341" s="97"/>
      <c r="W341" s="97"/>
      <c r="X341" s="97"/>
      <c r="Y341" s="98"/>
      <c r="Z341" s="104"/>
    </row>
    <row r="342" spans="1:26" x14ac:dyDescent="0.35">
      <c r="A342" s="100"/>
      <c r="B342" s="101"/>
      <c r="C342" s="101"/>
      <c r="D342" s="102"/>
      <c r="E342" s="103"/>
      <c r="F342" s="96"/>
      <c r="G342" s="97"/>
      <c r="H342" s="98"/>
      <c r="I342" s="96"/>
      <c r="J342" s="97"/>
      <c r="K342" s="97"/>
      <c r="L342" s="97"/>
      <c r="M342" s="97"/>
      <c r="N342" s="97"/>
      <c r="O342" s="97"/>
      <c r="P342" s="97"/>
      <c r="Q342" s="97"/>
      <c r="R342" s="97"/>
      <c r="S342" s="97"/>
      <c r="T342" s="97"/>
      <c r="U342" s="97"/>
      <c r="V342" s="97"/>
      <c r="W342" s="97"/>
      <c r="X342" s="97"/>
      <c r="Y342" s="98"/>
      <c r="Z342" s="104"/>
    </row>
    <row r="343" spans="1:26" x14ac:dyDescent="0.35">
      <c r="A343" s="100"/>
      <c r="B343" s="101"/>
      <c r="C343" s="101"/>
      <c r="D343" s="102"/>
      <c r="E343" s="103"/>
      <c r="F343" s="96"/>
      <c r="G343" s="97"/>
      <c r="H343" s="98"/>
      <c r="I343" s="96"/>
      <c r="J343" s="97"/>
      <c r="K343" s="97"/>
      <c r="L343" s="97"/>
      <c r="M343" s="97"/>
      <c r="N343" s="97"/>
      <c r="O343" s="97"/>
      <c r="P343" s="97"/>
      <c r="Q343" s="97"/>
      <c r="R343" s="97"/>
      <c r="S343" s="97"/>
      <c r="T343" s="97"/>
      <c r="U343" s="97"/>
      <c r="V343" s="97"/>
      <c r="W343" s="97"/>
      <c r="X343" s="97"/>
      <c r="Y343" s="98"/>
      <c r="Z343" s="104"/>
    </row>
    <row r="344" spans="1:26" x14ac:dyDescent="0.35">
      <c r="A344" s="100"/>
      <c r="B344" s="101"/>
      <c r="C344" s="101"/>
      <c r="D344" s="102"/>
      <c r="E344" s="103"/>
      <c r="F344" s="96"/>
      <c r="G344" s="97"/>
      <c r="H344" s="98"/>
      <c r="I344" s="96"/>
      <c r="J344" s="97"/>
      <c r="K344" s="97"/>
      <c r="L344" s="97"/>
      <c r="M344" s="97"/>
      <c r="N344" s="97"/>
      <c r="O344" s="97"/>
      <c r="P344" s="97"/>
      <c r="Q344" s="97"/>
      <c r="R344" s="97"/>
      <c r="S344" s="97"/>
      <c r="T344" s="97"/>
      <c r="U344" s="97"/>
      <c r="V344" s="97"/>
      <c r="W344" s="97"/>
      <c r="X344" s="97"/>
      <c r="Y344" s="98"/>
      <c r="Z344" s="104"/>
    </row>
    <row r="345" spans="1:26" x14ac:dyDescent="0.35">
      <c r="A345" s="100"/>
      <c r="B345" s="101"/>
      <c r="C345" s="101"/>
      <c r="D345" s="102"/>
      <c r="E345" s="103"/>
      <c r="F345" s="96"/>
      <c r="G345" s="97"/>
      <c r="H345" s="98"/>
      <c r="I345" s="96"/>
      <c r="J345" s="97"/>
      <c r="K345" s="97"/>
      <c r="L345" s="97"/>
      <c r="M345" s="97"/>
      <c r="N345" s="97"/>
      <c r="O345" s="97"/>
      <c r="P345" s="97"/>
      <c r="Q345" s="97"/>
      <c r="R345" s="97"/>
      <c r="S345" s="97"/>
      <c r="T345" s="97"/>
      <c r="U345" s="97"/>
      <c r="V345" s="97"/>
      <c r="W345" s="97"/>
      <c r="X345" s="97"/>
      <c r="Y345" s="98"/>
      <c r="Z345" s="104"/>
    </row>
    <row r="346" spans="1:26" x14ac:dyDescent="0.35">
      <c r="A346" s="100"/>
      <c r="B346" s="101"/>
      <c r="C346" s="101"/>
      <c r="D346" s="102"/>
      <c r="E346" s="103"/>
      <c r="F346" s="96"/>
      <c r="G346" s="97"/>
      <c r="H346" s="98"/>
      <c r="I346" s="96"/>
      <c r="J346" s="97"/>
      <c r="K346" s="97"/>
      <c r="L346" s="97"/>
      <c r="M346" s="97"/>
      <c r="N346" s="97"/>
      <c r="O346" s="97"/>
      <c r="P346" s="97"/>
      <c r="Q346" s="97"/>
      <c r="R346" s="97"/>
      <c r="S346" s="97"/>
      <c r="T346" s="97"/>
      <c r="U346" s="97"/>
      <c r="V346" s="97"/>
      <c r="W346" s="97"/>
      <c r="X346" s="97"/>
      <c r="Y346" s="98"/>
      <c r="Z346" s="104"/>
    </row>
    <row r="347" spans="1:26" x14ac:dyDescent="0.35">
      <c r="A347" s="100"/>
      <c r="B347" s="101"/>
      <c r="C347" s="101"/>
      <c r="D347" s="102"/>
      <c r="E347" s="103"/>
      <c r="F347" s="96"/>
      <c r="G347" s="97"/>
      <c r="H347" s="98"/>
      <c r="I347" s="96"/>
      <c r="J347" s="97"/>
      <c r="K347" s="97"/>
      <c r="L347" s="97"/>
      <c r="M347" s="97"/>
      <c r="N347" s="97"/>
      <c r="O347" s="97"/>
      <c r="P347" s="97"/>
      <c r="Q347" s="97"/>
      <c r="R347" s="97"/>
      <c r="S347" s="97"/>
      <c r="T347" s="97"/>
      <c r="U347" s="97"/>
      <c r="V347" s="97"/>
      <c r="W347" s="97"/>
      <c r="X347" s="97"/>
      <c r="Y347" s="98"/>
      <c r="Z347" s="104"/>
    </row>
    <row r="348" spans="1:26" x14ac:dyDescent="0.35">
      <c r="A348" s="100"/>
      <c r="B348" s="101"/>
      <c r="C348" s="101"/>
      <c r="D348" s="102"/>
      <c r="E348" s="103"/>
      <c r="F348" s="96"/>
      <c r="G348" s="97"/>
      <c r="H348" s="98"/>
      <c r="I348" s="96"/>
      <c r="J348" s="97"/>
      <c r="K348" s="97"/>
      <c r="L348" s="97"/>
      <c r="M348" s="97"/>
      <c r="N348" s="97"/>
      <c r="O348" s="97"/>
      <c r="P348" s="97"/>
      <c r="Q348" s="97"/>
      <c r="R348" s="97"/>
      <c r="S348" s="97"/>
      <c r="T348" s="97"/>
      <c r="U348" s="97"/>
      <c r="V348" s="97"/>
      <c r="W348" s="97"/>
      <c r="X348" s="97"/>
      <c r="Y348" s="98"/>
      <c r="Z348" s="104"/>
    </row>
    <row r="349" spans="1:26" x14ac:dyDescent="0.35">
      <c r="A349" s="100"/>
      <c r="B349" s="101"/>
      <c r="C349" s="101"/>
      <c r="D349" s="102"/>
      <c r="E349" s="103"/>
      <c r="F349" s="96"/>
      <c r="G349" s="97"/>
      <c r="H349" s="98"/>
      <c r="I349" s="96"/>
      <c r="J349" s="97"/>
      <c r="K349" s="97"/>
      <c r="L349" s="97"/>
      <c r="M349" s="97"/>
      <c r="N349" s="97"/>
      <c r="O349" s="97"/>
      <c r="P349" s="97"/>
      <c r="Q349" s="97"/>
      <c r="R349" s="97"/>
      <c r="S349" s="97"/>
      <c r="T349" s="97"/>
      <c r="U349" s="97"/>
      <c r="V349" s="97"/>
      <c r="W349" s="97"/>
      <c r="X349" s="97"/>
      <c r="Y349" s="98"/>
      <c r="Z349" s="104"/>
    </row>
    <row r="350" spans="1:26" x14ac:dyDescent="0.35">
      <c r="A350" s="100"/>
      <c r="B350" s="101"/>
      <c r="C350" s="101"/>
      <c r="D350" s="102"/>
      <c r="E350" s="103"/>
      <c r="F350" s="96"/>
      <c r="G350" s="97"/>
      <c r="H350" s="98"/>
      <c r="I350" s="96"/>
      <c r="J350" s="97"/>
      <c r="K350" s="97"/>
      <c r="L350" s="97"/>
      <c r="M350" s="97"/>
      <c r="N350" s="97"/>
      <c r="O350" s="97"/>
      <c r="P350" s="97"/>
      <c r="Q350" s="97"/>
      <c r="R350" s="97"/>
      <c r="S350" s="97"/>
      <c r="T350" s="97"/>
      <c r="U350" s="97"/>
      <c r="V350" s="97"/>
      <c r="W350" s="97"/>
      <c r="X350" s="97"/>
      <c r="Y350" s="98"/>
      <c r="Z350" s="104"/>
    </row>
    <row r="351" spans="1:26" x14ac:dyDescent="0.35">
      <c r="A351" s="100"/>
      <c r="B351" s="101"/>
      <c r="C351" s="101"/>
      <c r="D351" s="102"/>
      <c r="E351" s="103"/>
      <c r="F351" s="96"/>
      <c r="G351" s="97"/>
      <c r="H351" s="98"/>
      <c r="I351" s="96"/>
      <c r="J351" s="97"/>
      <c r="K351" s="97"/>
      <c r="L351" s="97"/>
      <c r="M351" s="97"/>
      <c r="N351" s="97"/>
      <c r="O351" s="97"/>
      <c r="P351" s="97"/>
      <c r="Q351" s="97"/>
      <c r="R351" s="97"/>
      <c r="S351" s="97"/>
      <c r="T351" s="97"/>
      <c r="U351" s="97"/>
      <c r="V351" s="97"/>
      <c r="W351" s="97"/>
      <c r="X351" s="97"/>
      <c r="Y351" s="98"/>
      <c r="Z351" s="104"/>
    </row>
    <row r="352" spans="1:26" x14ac:dyDescent="0.35">
      <c r="A352" s="100"/>
      <c r="B352" s="101"/>
      <c r="C352" s="101"/>
      <c r="D352" s="102"/>
      <c r="E352" s="103"/>
      <c r="F352" s="96"/>
      <c r="G352" s="97"/>
      <c r="H352" s="98"/>
      <c r="I352" s="96"/>
      <c r="J352" s="97"/>
      <c r="K352" s="97"/>
      <c r="L352" s="97"/>
      <c r="M352" s="97"/>
      <c r="N352" s="97"/>
      <c r="O352" s="97"/>
      <c r="P352" s="97"/>
      <c r="Q352" s="97"/>
      <c r="R352" s="97"/>
      <c r="S352" s="97"/>
      <c r="T352" s="97"/>
      <c r="U352" s="97"/>
      <c r="V352" s="97"/>
      <c r="W352" s="97"/>
      <c r="X352" s="97"/>
      <c r="Y352" s="98"/>
      <c r="Z352" s="104"/>
    </row>
    <row r="353" spans="1:26" x14ac:dyDescent="0.35">
      <c r="A353" s="100"/>
      <c r="B353" s="101"/>
      <c r="C353" s="101"/>
      <c r="D353" s="102"/>
      <c r="E353" s="103"/>
      <c r="F353" s="96"/>
      <c r="G353" s="97"/>
      <c r="H353" s="98"/>
      <c r="I353" s="96"/>
      <c r="J353" s="97"/>
      <c r="K353" s="97"/>
      <c r="L353" s="97"/>
      <c r="M353" s="97"/>
      <c r="N353" s="97"/>
      <c r="O353" s="97"/>
      <c r="P353" s="97"/>
      <c r="Q353" s="97"/>
      <c r="R353" s="97"/>
      <c r="S353" s="97"/>
      <c r="T353" s="97"/>
      <c r="U353" s="97"/>
      <c r="V353" s="97"/>
      <c r="W353" s="97"/>
      <c r="X353" s="97"/>
      <c r="Y353" s="98"/>
      <c r="Z353" s="104"/>
    </row>
    <row r="354" spans="1:26" x14ac:dyDescent="0.35">
      <c r="A354" s="100"/>
      <c r="B354" s="101"/>
      <c r="C354" s="101"/>
      <c r="D354" s="102"/>
      <c r="E354" s="103"/>
      <c r="F354" s="96"/>
      <c r="G354" s="97"/>
      <c r="H354" s="98"/>
      <c r="I354" s="96"/>
      <c r="J354" s="97"/>
      <c r="K354" s="97"/>
      <c r="L354" s="97"/>
      <c r="M354" s="97"/>
      <c r="N354" s="97"/>
      <c r="O354" s="97"/>
      <c r="P354" s="97"/>
      <c r="Q354" s="97"/>
      <c r="R354" s="97"/>
      <c r="S354" s="97"/>
      <c r="T354" s="97"/>
      <c r="U354" s="97"/>
      <c r="V354" s="97"/>
      <c r="W354" s="97"/>
      <c r="X354" s="97"/>
      <c r="Y354" s="98"/>
      <c r="Z354" s="104"/>
    </row>
    <row r="355" spans="1:26" x14ac:dyDescent="0.35">
      <c r="A355" s="100"/>
      <c r="B355" s="101"/>
      <c r="C355" s="101"/>
      <c r="D355" s="102"/>
      <c r="E355" s="103"/>
      <c r="F355" s="96"/>
      <c r="G355" s="97"/>
      <c r="H355" s="98"/>
      <c r="I355" s="96"/>
      <c r="J355" s="97"/>
      <c r="K355" s="97"/>
      <c r="L355" s="97"/>
      <c r="M355" s="97"/>
      <c r="N355" s="97"/>
      <c r="O355" s="97"/>
      <c r="P355" s="97"/>
      <c r="Q355" s="97"/>
      <c r="R355" s="97"/>
      <c r="S355" s="97"/>
      <c r="T355" s="97"/>
      <c r="U355" s="97"/>
      <c r="V355" s="97"/>
      <c r="W355" s="97"/>
      <c r="X355" s="97"/>
      <c r="Y355" s="98"/>
      <c r="Z355" s="104"/>
    </row>
    <row r="356" spans="1:26" x14ac:dyDescent="0.35">
      <c r="A356" s="100"/>
      <c r="B356" s="101"/>
      <c r="C356" s="101"/>
      <c r="D356" s="102"/>
      <c r="E356" s="103"/>
      <c r="F356" s="96"/>
      <c r="G356" s="97"/>
      <c r="H356" s="98"/>
      <c r="I356" s="96"/>
      <c r="J356" s="97"/>
      <c r="K356" s="97"/>
      <c r="L356" s="97"/>
      <c r="M356" s="97"/>
      <c r="N356" s="97"/>
      <c r="O356" s="97"/>
      <c r="P356" s="97"/>
      <c r="Q356" s="97"/>
      <c r="R356" s="97"/>
      <c r="S356" s="97"/>
      <c r="T356" s="97"/>
      <c r="U356" s="97"/>
      <c r="V356" s="97"/>
      <c r="W356" s="97"/>
      <c r="X356" s="97"/>
      <c r="Y356" s="98"/>
      <c r="Z356" s="104"/>
    </row>
    <row r="357" spans="1:26" x14ac:dyDescent="0.35">
      <c r="A357" s="100"/>
      <c r="B357" s="101"/>
      <c r="C357" s="101"/>
      <c r="D357" s="102"/>
      <c r="E357" s="103"/>
      <c r="F357" s="96"/>
      <c r="G357" s="97"/>
      <c r="H357" s="98"/>
      <c r="I357" s="96"/>
      <c r="J357" s="97"/>
      <c r="K357" s="97"/>
      <c r="L357" s="97"/>
      <c r="M357" s="97"/>
      <c r="N357" s="97"/>
      <c r="O357" s="97"/>
      <c r="P357" s="97"/>
      <c r="Q357" s="97"/>
      <c r="R357" s="97"/>
      <c r="S357" s="97"/>
      <c r="T357" s="97"/>
      <c r="U357" s="97"/>
      <c r="V357" s="97"/>
      <c r="W357" s="97"/>
      <c r="X357" s="97"/>
      <c r="Y357" s="98"/>
      <c r="Z357" s="104"/>
    </row>
    <row r="358" spans="1:26" x14ac:dyDescent="0.35">
      <c r="A358" s="100"/>
      <c r="B358" s="101"/>
      <c r="C358" s="101"/>
      <c r="D358" s="102"/>
      <c r="E358" s="103"/>
      <c r="F358" s="96"/>
      <c r="G358" s="97"/>
      <c r="H358" s="98"/>
      <c r="I358" s="96"/>
      <c r="J358" s="97"/>
      <c r="K358" s="97"/>
      <c r="L358" s="97"/>
      <c r="M358" s="97"/>
      <c r="N358" s="97"/>
      <c r="O358" s="97"/>
      <c r="P358" s="97"/>
      <c r="Q358" s="97"/>
      <c r="R358" s="97"/>
      <c r="S358" s="97"/>
      <c r="T358" s="97"/>
      <c r="U358" s="97"/>
      <c r="V358" s="97"/>
      <c r="W358" s="97"/>
      <c r="X358" s="97"/>
      <c r="Y358" s="98"/>
      <c r="Z358" s="104"/>
    </row>
    <row r="359" spans="1:26" x14ac:dyDescent="0.35">
      <c r="A359" s="100"/>
      <c r="B359" s="101"/>
      <c r="C359" s="101"/>
      <c r="D359" s="102"/>
      <c r="E359" s="103"/>
      <c r="F359" s="96"/>
      <c r="G359" s="97"/>
      <c r="H359" s="98"/>
      <c r="I359" s="96"/>
      <c r="J359" s="97"/>
      <c r="K359" s="97"/>
      <c r="L359" s="97"/>
      <c r="M359" s="97"/>
      <c r="N359" s="97"/>
      <c r="O359" s="97"/>
      <c r="P359" s="97"/>
      <c r="Q359" s="97"/>
      <c r="R359" s="97"/>
      <c r="S359" s="97"/>
      <c r="T359" s="97"/>
      <c r="U359" s="97"/>
      <c r="V359" s="97"/>
      <c r="W359" s="97"/>
      <c r="X359" s="97"/>
      <c r="Y359" s="98"/>
      <c r="Z359" s="104"/>
    </row>
    <row r="360" spans="1:26" x14ac:dyDescent="0.35">
      <c r="A360" s="100"/>
      <c r="B360" s="101"/>
      <c r="C360" s="101"/>
      <c r="D360" s="102"/>
      <c r="E360" s="103"/>
      <c r="F360" s="96"/>
      <c r="G360" s="97"/>
      <c r="H360" s="98"/>
      <c r="I360" s="96"/>
      <c r="J360" s="97"/>
      <c r="K360" s="97"/>
      <c r="L360" s="97"/>
      <c r="M360" s="97"/>
      <c r="N360" s="97"/>
      <c r="O360" s="97"/>
      <c r="P360" s="97"/>
      <c r="Q360" s="97"/>
      <c r="R360" s="97"/>
      <c r="S360" s="97"/>
      <c r="T360" s="97"/>
      <c r="U360" s="97"/>
      <c r="V360" s="97"/>
      <c r="W360" s="97"/>
      <c r="X360" s="97"/>
      <c r="Y360" s="98"/>
      <c r="Z360" s="104"/>
    </row>
    <row r="361" spans="1:26" x14ac:dyDescent="0.35">
      <c r="A361" s="100"/>
      <c r="B361" s="101"/>
      <c r="C361" s="101"/>
      <c r="D361" s="102"/>
      <c r="E361" s="103"/>
      <c r="F361" s="96"/>
      <c r="G361" s="97"/>
      <c r="H361" s="98"/>
      <c r="I361" s="96"/>
      <c r="J361" s="97"/>
      <c r="K361" s="97"/>
      <c r="L361" s="97"/>
      <c r="M361" s="97"/>
      <c r="N361" s="97"/>
      <c r="O361" s="97"/>
      <c r="P361" s="97"/>
      <c r="Q361" s="97"/>
      <c r="R361" s="97"/>
      <c r="S361" s="97"/>
      <c r="T361" s="97"/>
      <c r="U361" s="97"/>
      <c r="V361" s="97"/>
      <c r="W361" s="97"/>
      <c r="X361" s="97"/>
      <c r="Y361" s="98"/>
      <c r="Z361" s="104"/>
    </row>
    <row r="362" spans="1:26" x14ac:dyDescent="0.35">
      <c r="A362" s="100"/>
      <c r="B362" s="101"/>
      <c r="C362" s="101"/>
      <c r="D362" s="102"/>
      <c r="E362" s="103"/>
      <c r="F362" s="96"/>
      <c r="G362" s="97"/>
      <c r="H362" s="98"/>
      <c r="I362" s="96"/>
      <c r="J362" s="97"/>
      <c r="K362" s="97"/>
      <c r="L362" s="97"/>
      <c r="M362" s="97"/>
      <c r="N362" s="97"/>
      <c r="O362" s="97"/>
      <c r="P362" s="97"/>
      <c r="Q362" s="97"/>
      <c r="R362" s="97"/>
      <c r="S362" s="97"/>
      <c r="T362" s="97"/>
      <c r="U362" s="97"/>
      <c r="V362" s="97"/>
      <c r="W362" s="97"/>
      <c r="X362" s="97"/>
      <c r="Y362" s="98"/>
      <c r="Z362" s="104"/>
    </row>
    <row r="363" spans="1:26" x14ac:dyDescent="0.35">
      <c r="A363" s="100"/>
      <c r="B363" s="101"/>
      <c r="C363" s="101"/>
      <c r="D363" s="102"/>
      <c r="E363" s="103"/>
      <c r="F363" s="96"/>
      <c r="G363" s="97"/>
      <c r="H363" s="98"/>
      <c r="I363" s="96"/>
      <c r="J363" s="97"/>
      <c r="K363" s="97"/>
      <c r="L363" s="97"/>
      <c r="M363" s="97"/>
      <c r="N363" s="97"/>
      <c r="O363" s="97"/>
      <c r="P363" s="97"/>
      <c r="Q363" s="97"/>
      <c r="R363" s="97"/>
      <c r="S363" s="97"/>
      <c r="T363" s="97"/>
      <c r="U363" s="97"/>
      <c r="V363" s="97"/>
      <c r="W363" s="97"/>
      <c r="X363" s="97"/>
      <c r="Y363" s="98"/>
      <c r="Z363" s="104"/>
    </row>
    <row r="364" spans="1:26" x14ac:dyDescent="0.35">
      <c r="A364" s="100"/>
      <c r="B364" s="101"/>
      <c r="C364" s="101"/>
      <c r="D364" s="102"/>
      <c r="E364" s="103"/>
      <c r="F364" s="96"/>
      <c r="G364" s="97"/>
      <c r="H364" s="98"/>
      <c r="I364" s="96"/>
      <c r="J364" s="97"/>
      <c r="K364" s="97"/>
      <c r="L364" s="97"/>
      <c r="M364" s="97"/>
      <c r="N364" s="97"/>
      <c r="O364" s="97"/>
      <c r="P364" s="97"/>
      <c r="Q364" s="97"/>
      <c r="R364" s="97"/>
      <c r="S364" s="97"/>
      <c r="T364" s="97"/>
      <c r="U364" s="97"/>
      <c r="V364" s="97"/>
      <c r="W364" s="97"/>
      <c r="X364" s="97"/>
      <c r="Y364" s="98"/>
      <c r="Z364" s="104"/>
    </row>
    <row r="365" spans="1:26" x14ac:dyDescent="0.35">
      <c r="A365" s="100"/>
      <c r="B365" s="101"/>
      <c r="C365" s="101"/>
      <c r="D365" s="102"/>
      <c r="E365" s="103"/>
      <c r="F365" s="96"/>
      <c r="G365" s="97"/>
      <c r="H365" s="98"/>
      <c r="I365" s="96"/>
      <c r="J365" s="97"/>
      <c r="K365" s="97"/>
      <c r="L365" s="97"/>
      <c r="M365" s="97"/>
      <c r="N365" s="97"/>
      <c r="O365" s="97"/>
      <c r="P365" s="97"/>
      <c r="Q365" s="97"/>
      <c r="R365" s="97"/>
      <c r="S365" s="97"/>
      <c r="T365" s="97"/>
      <c r="U365" s="97"/>
      <c r="V365" s="97"/>
      <c r="W365" s="97"/>
      <c r="X365" s="97"/>
      <c r="Y365" s="98"/>
      <c r="Z365" s="104"/>
    </row>
    <row r="366" spans="1:26" x14ac:dyDescent="0.35">
      <c r="A366" s="100"/>
      <c r="B366" s="101"/>
      <c r="C366" s="101"/>
      <c r="D366" s="102"/>
      <c r="E366" s="103"/>
      <c r="F366" s="96"/>
      <c r="G366" s="97"/>
      <c r="H366" s="98"/>
      <c r="I366" s="96"/>
      <c r="J366" s="97"/>
      <c r="K366" s="97"/>
      <c r="L366" s="97"/>
      <c r="M366" s="97"/>
      <c r="N366" s="97"/>
      <c r="O366" s="97"/>
      <c r="P366" s="97"/>
      <c r="Q366" s="97"/>
      <c r="R366" s="97"/>
      <c r="S366" s="97"/>
      <c r="T366" s="97"/>
      <c r="U366" s="97"/>
      <c r="V366" s="97"/>
      <c r="W366" s="97"/>
      <c r="X366" s="97"/>
      <c r="Y366" s="98"/>
      <c r="Z366" s="104"/>
    </row>
    <row r="367" spans="1:26" x14ac:dyDescent="0.35">
      <c r="A367" s="100"/>
      <c r="B367" s="101"/>
      <c r="C367" s="101"/>
      <c r="D367" s="102"/>
      <c r="E367" s="103"/>
      <c r="F367" s="96"/>
      <c r="G367" s="97"/>
      <c r="H367" s="98"/>
      <c r="I367" s="96"/>
      <c r="J367" s="97"/>
      <c r="K367" s="97"/>
      <c r="L367" s="97"/>
      <c r="M367" s="97"/>
      <c r="N367" s="97"/>
      <c r="O367" s="97"/>
      <c r="P367" s="97"/>
      <c r="Q367" s="97"/>
      <c r="R367" s="97"/>
      <c r="S367" s="97"/>
      <c r="T367" s="97"/>
      <c r="U367" s="97"/>
      <c r="V367" s="97"/>
      <c r="W367" s="97"/>
      <c r="X367" s="97"/>
      <c r="Y367" s="98"/>
      <c r="Z367" s="104"/>
    </row>
    <row r="368" spans="1:26" x14ac:dyDescent="0.35">
      <c r="A368" s="100"/>
      <c r="B368" s="101"/>
      <c r="C368" s="101"/>
      <c r="D368" s="102"/>
      <c r="E368" s="103"/>
      <c r="F368" s="96"/>
      <c r="G368" s="97"/>
      <c r="H368" s="98"/>
      <c r="I368" s="96"/>
      <c r="J368" s="97"/>
      <c r="K368" s="97"/>
      <c r="L368" s="97"/>
      <c r="M368" s="97"/>
      <c r="N368" s="97"/>
      <c r="O368" s="97"/>
      <c r="P368" s="97"/>
      <c r="Q368" s="97"/>
      <c r="R368" s="97"/>
      <c r="S368" s="97"/>
      <c r="T368" s="97"/>
      <c r="U368" s="97"/>
      <c r="V368" s="97"/>
      <c r="W368" s="97"/>
      <c r="X368" s="97"/>
      <c r="Y368" s="98"/>
      <c r="Z368" s="104"/>
    </row>
    <row r="369" spans="1:26" x14ac:dyDescent="0.35">
      <c r="A369" s="100"/>
      <c r="B369" s="101"/>
      <c r="C369" s="101"/>
      <c r="D369" s="102"/>
      <c r="E369" s="103"/>
      <c r="F369" s="96"/>
      <c r="G369" s="97"/>
      <c r="H369" s="98"/>
      <c r="I369" s="96"/>
      <c r="J369" s="97"/>
      <c r="K369" s="97"/>
      <c r="L369" s="97"/>
      <c r="M369" s="97"/>
      <c r="N369" s="97"/>
      <c r="O369" s="97"/>
      <c r="P369" s="97"/>
      <c r="Q369" s="97"/>
      <c r="R369" s="97"/>
      <c r="S369" s="97"/>
      <c r="T369" s="97"/>
      <c r="U369" s="97"/>
      <c r="V369" s="97"/>
      <c r="W369" s="97"/>
      <c r="X369" s="97"/>
      <c r="Y369" s="98"/>
      <c r="Z369" s="104"/>
    </row>
    <row r="370" spans="1:26" x14ac:dyDescent="0.35">
      <c r="A370" s="100"/>
      <c r="B370" s="101"/>
      <c r="C370" s="101"/>
      <c r="D370" s="102"/>
      <c r="E370" s="103"/>
      <c r="F370" s="96"/>
      <c r="G370" s="97"/>
      <c r="H370" s="98"/>
      <c r="I370" s="96"/>
      <c r="J370" s="97"/>
      <c r="K370" s="97"/>
      <c r="L370" s="97"/>
      <c r="M370" s="97"/>
      <c r="N370" s="97"/>
      <c r="O370" s="97"/>
      <c r="P370" s="97"/>
      <c r="Q370" s="97"/>
      <c r="R370" s="97"/>
      <c r="S370" s="97"/>
      <c r="T370" s="97"/>
      <c r="U370" s="97"/>
      <c r="V370" s="97"/>
      <c r="W370" s="97"/>
      <c r="X370" s="97"/>
      <c r="Y370" s="98"/>
      <c r="Z370" s="104"/>
    </row>
    <row r="371" spans="1:26" x14ac:dyDescent="0.35">
      <c r="A371" s="100"/>
      <c r="B371" s="101"/>
      <c r="C371" s="101"/>
      <c r="D371" s="102"/>
      <c r="E371" s="103"/>
      <c r="F371" s="96"/>
      <c r="G371" s="97"/>
      <c r="H371" s="98"/>
      <c r="I371" s="96"/>
      <c r="J371" s="97"/>
      <c r="K371" s="97"/>
      <c r="L371" s="97"/>
      <c r="M371" s="97"/>
      <c r="N371" s="97"/>
      <c r="O371" s="97"/>
      <c r="P371" s="97"/>
      <c r="Q371" s="97"/>
      <c r="R371" s="97"/>
      <c r="S371" s="97"/>
      <c r="T371" s="97"/>
      <c r="U371" s="97"/>
      <c r="V371" s="97"/>
      <c r="W371" s="97"/>
      <c r="X371" s="97"/>
      <c r="Y371" s="98"/>
      <c r="Z371" s="104"/>
    </row>
    <row r="372" spans="1:26" x14ac:dyDescent="0.35">
      <c r="A372" s="100"/>
      <c r="B372" s="101"/>
      <c r="C372" s="101"/>
      <c r="D372" s="102"/>
      <c r="E372" s="103"/>
      <c r="F372" s="96"/>
      <c r="G372" s="97"/>
      <c r="H372" s="98"/>
      <c r="I372" s="96"/>
      <c r="J372" s="97"/>
      <c r="K372" s="97"/>
      <c r="L372" s="97"/>
      <c r="M372" s="97"/>
      <c r="N372" s="97"/>
      <c r="O372" s="97"/>
      <c r="P372" s="97"/>
      <c r="Q372" s="97"/>
      <c r="R372" s="97"/>
      <c r="S372" s="97"/>
      <c r="T372" s="97"/>
      <c r="U372" s="97"/>
      <c r="V372" s="97"/>
      <c r="W372" s="97"/>
      <c r="X372" s="97"/>
      <c r="Y372" s="98"/>
      <c r="Z372" s="104"/>
    </row>
    <row r="373" spans="1:26" x14ac:dyDescent="0.35">
      <c r="A373" s="100"/>
      <c r="B373" s="101"/>
      <c r="C373" s="101"/>
      <c r="D373" s="102"/>
      <c r="E373" s="103"/>
      <c r="F373" s="96"/>
      <c r="G373" s="97"/>
      <c r="H373" s="98"/>
      <c r="I373" s="96"/>
      <c r="J373" s="97"/>
      <c r="K373" s="97"/>
      <c r="L373" s="97"/>
      <c r="M373" s="97"/>
      <c r="N373" s="97"/>
      <c r="O373" s="97"/>
      <c r="P373" s="97"/>
      <c r="Q373" s="97"/>
      <c r="R373" s="97"/>
      <c r="S373" s="97"/>
      <c r="T373" s="97"/>
      <c r="U373" s="97"/>
      <c r="V373" s="97"/>
      <c r="W373" s="97"/>
      <c r="X373" s="97"/>
      <c r="Y373" s="98"/>
      <c r="Z373" s="104"/>
    </row>
    <row r="374" spans="1:26" x14ac:dyDescent="0.35">
      <c r="A374" s="100"/>
      <c r="B374" s="101"/>
      <c r="C374" s="101"/>
      <c r="D374" s="102"/>
      <c r="E374" s="103"/>
      <c r="F374" s="96"/>
      <c r="G374" s="97"/>
      <c r="H374" s="98"/>
      <c r="I374" s="96"/>
      <c r="J374" s="97"/>
      <c r="K374" s="97"/>
      <c r="L374" s="97"/>
      <c r="M374" s="97"/>
      <c r="N374" s="97"/>
      <c r="O374" s="97"/>
      <c r="P374" s="97"/>
      <c r="Q374" s="97"/>
      <c r="R374" s="97"/>
      <c r="S374" s="97"/>
      <c r="T374" s="97"/>
      <c r="U374" s="97"/>
      <c r="V374" s="97"/>
      <c r="W374" s="97"/>
      <c r="X374" s="97"/>
      <c r="Y374" s="98"/>
      <c r="Z374" s="104"/>
    </row>
    <row r="375" spans="1:26" x14ac:dyDescent="0.35">
      <c r="A375" s="100"/>
      <c r="B375" s="101"/>
      <c r="C375" s="101"/>
      <c r="D375" s="102"/>
      <c r="E375" s="103"/>
      <c r="F375" s="96"/>
      <c r="G375" s="97"/>
      <c r="H375" s="98"/>
      <c r="I375" s="96"/>
      <c r="J375" s="97"/>
      <c r="K375" s="97"/>
      <c r="L375" s="97"/>
      <c r="M375" s="97"/>
      <c r="N375" s="97"/>
      <c r="O375" s="97"/>
      <c r="P375" s="97"/>
      <c r="Q375" s="97"/>
      <c r="R375" s="97"/>
      <c r="S375" s="97"/>
      <c r="T375" s="97"/>
      <c r="U375" s="97"/>
      <c r="V375" s="97"/>
      <c r="W375" s="97"/>
      <c r="X375" s="97"/>
      <c r="Y375" s="98"/>
      <c r="Z375" s="104"/>
    </row>
    <row r="376" spans="1:26" x14ac:dyDescent="0.35">
      <c r="A376" s="100"/>
      <c r="B376" s="101"/>
      <c r="C376" s="101"/>
      <c r="D376" s="102"/>
      <c r="E376" s="103"/>
      <c r="F376" s="96"/>
      <c r="G376" s="97"/>
      <c r="H376" s="98"/>
      <c r="I376" s="96"/>
      <c r="J376" s="97"/>
      <c r="K376" s="97"/>
      <c r="L376" s="97"/>
      <c r="M376" s="97"/>
      <c r="N376" s="97"/>
      <c r="O376" s="97"/>
      <c r="P376" s="97"/>
      <c r="Q376" s="97"/>
      <c r="R376" s="97"/>
      <c r="S376" s="97"/>
      <c r="T376" s="97"/>
      <c r="U376" s="97"/>
      <c r="V376" s="97"/>
      <c r="W376" s="97"/>
      <c r="X376" s="97"/>
      <c r="Y376" s="98"/>
      <c r="Z376" s="104"/>
    </row>
    <row r="377" spans="1:26" x14ac:dyDescent="0.35">
      <c r="A377" s="100"/>
      <c r="B377" s="101"/>
      <c r="C377" s="101"/>
      <c r="D377" s="102"/>
      <c r="E377" s="103"/>
      <c r="F377" s="96"/>
      <c r="G377" s="97"/>
      <c r="H377" s="98"/>
      <c r="I377" s="96"/>
      <c r="J377" s="97"/>
      <c r="K377" s="97"/>
      <c r="L377" s="97"/>
      <c r="M377" s="97"/>
      <c r="N377" s="97"/>
      <c r="O377" s="97"/>
      <c r="P377" s="97"/>
      <c r="Q377" s="97"/>
      <c r="R377" s="97"/>
      <c r="S377" s="97"/>
      <c r="T377" s="97"/>
      <c r="U377" s="97"/>
      <c r="V377" s="97"/>
      <c r="W377" s="97"/>
      <c r="X377" s="97"/>
      <c r="Y377" s="98"/>
      <c r="Z377" s="104"/>
    </row>
    <row r="378" spans="1:26" x14ac:dyDescent="0.35">
      <c r="A378" s="100"/>
      <c r="B378" s="101"/>
      <c r="C378" s="101"/>
      <c r="D378" s="102"/>
      <c r="E378" s="103"/>
      <c r="F378" s="96"/>
      <c r="G378" s="97"/>
      <c r="H378" s="98"/>
      <c r="I378" s="96"/>
      <c r="J378" s="97"/>
      <c r="K378" s="97"/>
      <c r="L378" s="97"/>
      <c r="M378" s="97"/>
      <c r="N378" s="97"/>
      <c r="O378" s="97"/>
      <c r="P378" s="97"/>
      <c r="Q378" s="97"/>
      <c r="R378" s="97"/>
      <c r="S378" s="97"/>
      <c r="T378" s="97"/>
      <c r="U378" s="97"/>
      <c r="V378" s="97"/>
      <c r="W378" s="97"/>
      <c r="X378" s="97"/>
      <c r="Y378" s="98"/>
      <c r="Z378" s="104"/>
    </row>
    <row r="379" spans="1:26" x14ac:dyDescent="0.35">
      <c r="A379" s="100"/>
      <c r="B379" s="101"/>
      <c r="C379" s="101"/>
      <c r="D379" s="102"/>
      <c r="E379" s="103"/>
      <c r="F379" s="96"/>
      <c r="G379" s="97"/>
      <c r="H379" s="98"/>
      <c r="I379" s="96"/>
      <c r="J379" s="97"/>
      <c r="K379" s="97"/>
      <c r="L379" s="97"/>
      <c r="M379" s="97"/>
      <c r="N379" s="97"/>
      <c r="O379" s="97"/>
      <c r="P379" s="97"/>
      <c r="Q379" s="97"/>
      <c r="R379" s="97"/>
      <c r="S379" s="97"/>
      <c r="T379" s="97"/>
      <c r="U379" s="97"/>
      <c r="V379" s="97"/>
      <c r="W379" s="97"/>
      <c r="X379" s="97"/>
      <c r="Y379" s="98"/>
      <c r="Z379" s="104"/>
    </row>
    <row r="380" spans="1:26" x14ac:dyDescent="0.35">
      <c r="A380" s="100"/>
      <c r="B380" s="101"/>
      <c r="C380" s="101"/>
      <c r="D380" s="102"/>
      <c r="E380" s="103"/>
      <c r="F380" s="96"/>
      <c r="G380" s="97"/>
      <c r="H380" s="98"/>
      <c r="I380" s="96"/>
      <c r="J380" s="97"/>
      <c r="K380" s="97"/>
      <c r="L380" s="97"/>
      <c r="M380" s="97"/>
      <c r="N380" s="97"/>
      <c r="O380" s="97"/>
      <c r="P380" s="97"/>
      <c r="Q380" s="97"/>
      <c r="R380" s="97"/>
      <c r="S380" s="97"/>
      <c r="T380" s="97"/>
      <c r="U380" s="97"/>
      <c r="V380" s="97"/>
      <c r="W380" s="97"/>
      <c r="X380" s="97"/>
      <c r="Y380" s="98"/>
      <c r="Z380" s="104"/>
    </row>
    <row r="381" spans="1:26" x14ac:dyDescent="0.35">
      <c r="A381" s="100"/>
      <c r="B381" s="101"/>
      <c r="C381" s="101"/>
      <c r="D381" s="102"/>
      <c r="E381" s="103"/>
      <c r="F381" s="96"/>
      <c r="G381" s="97"/>
      <c r="H381" s="98"/>
      <c r="I381" s="96"/>
      <c r="J381" s="97"/>
      <c r="K381" s="97"/>
      <c r="L381" s="97"/>
      <c r="M381" s="97"/>
      <c r="N381" s="97"/>
      <c r="O381" s="97"/>
      <c r="P381" s="97"/>
      <c r="Q381" s="97"/>
      <c r="R381" s="97"/>
      <c r="S381" s="97"/>
      <c r="T381" s="97"/>
      <c r="U381" s="97"/>
      <c r="V381" s="97"/>
      <c r="W381" s="97"/>
      <c r="X381" s="97"/>
      <c r="Y381" s="98"/>
      <c r="Z381" s="104"/>
    </row>
    <row r="382" spans="1:26" x14ac:dyDescent="0.35">
      <c r="A382" s="100"/>
      <c r="B382" s="101"/>
      <c r="C382" s="101"/>
      <c r="D382" s="102"/>
      <c r="E382" s="103"/>
      <c r="F382" s="96"/>
      <c r="G382" s="97"/>
      <c r="H382" s="98"/>
      <c r="I382" s="96"/>
      <c r="J382" s="97"/>
      <c r="K382" s="97"/>
      <c r="L382" s="97"/>
      <c r="M382" s="97"/>
      <c r="N382" s="97"/>
      <c r="O382" s="97"/>
      <c r="P382" s="97"/>
      <c r="Q382" s="97"/>
      <c r="R382" s="97"/>
      <c r="S382" s="97"/>
      <c r="T382" s="97"/>
      <c r="U382" s="97"/>
      <c r="V382" s="97"/>
      <c r="W382" s="97"/>
      <c r="X382" s="97"/>
      <c r="Y382" s="98"/>
      <c r="Z382" s="104"/>
    </row>
    <row r="383" spans="1:26" x14ac:dyDescent="0.35">
      <c r="A383" s="100"/>
      <c r="B383" s="101"/>
      <c r="C383" s="101"/>
      <c r="D383" s="102"/>
      <c r="E383" s="103"/>
      <c r="F383" s="96"/>
      <c r="G383" s="97"/>
      <c r="H383" s="98"/>
      <c r="I383" s="96"/>
      <c r="J383" s="97"/>
      <c r="K383" s="97"/>
      <c r="L383" s="97"/>
      <c r="M383" s="97"/>
      <c r="N383" s="97"/>
      <c r="O383" s="97"/>
      <c r="P383" s="97"/>
      <c r="Q383" s="97"/>
      <c r="R383" s="97"/>
      <c r="S383" s="97"/>
      <c r="T383" s="97"/>
      <c r="U383" s="97"/>
      <c r="V383" s="97"/>
      <c r="W383" s="97"/>
      <c r="X383" s="97"/>
      <c r="Y383" s="98"/>
      <c r="Z383" s="104"/>
    </row>
    <row r="384" spans="1:26" x14ac:dyDescent="0.35">
      <c r="A384" s="100"/>
      <c r="B384" s="101"/>
      <c r="C384" s="101"/>
      <c r="D384" s="102"/>
      <c r="E384" s="103"/>
      <c r="F384" s="96"/>
      <c r="G384" s="97"/>
      <c r="H384" s="98"/>
      <c r="I384" s="96"/>
      <c r="J384" s="97"/>
      <c r="K384" s="97"/>
      <c r="L384" s="97"/>
      <c r="M384" s="97"/>
      <c r="N384" s="97"/>
      <c r="O384" s="97"/>
      <c r="P384" s="97"/>
      <c r="Q384" s="97"/>
      <c r="R384" s="97"/>
      <c r="S384" s="97"/>
      <c r="T384" s="97"/>
      <c r="U384" s="97"/>
      <c r="V384" s="97"/>
      <c r="W384" s="97"/>
      <c r="X384" s="97"/>
      <c r="Y384" s="98"/>
      <c r="Z384" s="104"/>
    </row>
    <row r="385" spans="1:26" x14ac:dyDescent="0.35">
      <c r="A385" s="100"/>
      <c r="B385" s="101"/>
      <c r="C385" s="101"/>
      <c r="D385" s="102"/>
      <c r="E385" s="103"/>
      <c r="F385" s="96"/>
      <c r="G385" s="97"/>
      <c r="H385" s="98"/>
      <c r="I385" s="96"/>
      <c r="J385" s="97"/>
      <c r="K385" s="97"/>
      <c r="L385" s="97"/>
      <c r="M385" s="97"/>
      <c r="N385" s="97"/>
      <c r="O385" s="97"/>
      <c r="P385" s="97"/>
      <c r="Q385" s="97"/>
      <c r="R385" s="97"/>
      <c r="S385" s="97"/>
      <c r="T385" s="97"/>
      <c r="U385" s="97"/>
      <c r="V385" s="97"/>
      <c r="W385" s="97"/>
      <c r="X385" s="97"/>
      <c r="Y385" s="98"/>
      <c r="Z385" s="104"/>
    </row>
    <row r="386" spans="1:26" x14ac:dyDescent="0.35">
      <c r="A386" s="100"/>
      <c r="B386" s="101"/>
      <c r="C386" s="101"/>
      <c r="D386" s="102"/>
      <c r="E386" s="103"/>
      <c r="F386" s="96"/>
      <c r="G386" s="97"/>
      <c r="H386" s="98"/>
      <c r="I386" s="96"/>
      <c r="J386" s="97"/>
      <c r="K386" s="97"/>
      <c r="L386" s="97"/>
      <c r="M386" s="97"/>
      <c r="N386" s="97"/>
      <c r="O386" s="97"/>
      <c r="P386" s="97"/>
      <c r="Q386" s="97"/>
      <c r="R386" s="97"/>
      <c r="S386" s="97"/>
      <c r="T386" s="97"/>
      <c r="U386" s="97"/>
      <c r="V386" s="97"/>
      <c r="W386" s="97"/>
      <c r="X386" s="97"/>
      <c r="Y386" s="98"/>
      <c r="Z386" s="104"/>
    </row>
    <row r="387" spans="1:26" x14ac:dyDescent="0.35">
      <c r="A387" s="100"/>
      <c r="B387" s="101"/>
      <c r="C387" s="101"/>
      <c r="D387" s="102"/>
      <c r="E387" s="103"/>
      <c r="F387" s="96"/>
      <c r="G387" s="97"/>
      <c r="H387" s="98"/>
      <c r="I387" s="96"/>
      <c r="J387" s="97"/>
      <c r="K387" s="97"/>
      <c r="L387" s="97"/>
      <c r="M387" s="97"/>
      <c r="N387" s="97"/>
      <c r="O387" s="97"/>
      <c r="P387" s="97"/>
      <c r="Q387" s="97"/>
      <c r="R387" s="97"/>
      <c r="S387" s="97"/>
      <c r="T387" s="97"/>
      <c r="U387" s="97"/>
      <c r="V387" s="97"/>
      <c r="W387" s="97"/>
      <c r="X387" s="97"/>
      <c r="Y387" s="98"/>
      <c r="Z387" s="104"/>
    </row>
    <row r="388" spans="1:26" x14ac:dyDescent="0.35">
      <c r="A388" s="100"/>
      <c r="B388" s="101"/>
      <c r="C388" s="101"/>
      <c r="D388" s="102"/>
      <c r="E388" s="103"/>
      <c r="F388" s="96"/>
      <c r="G388" s="97"/>
      <c r="H388" s="98"/>
      <c r="I388" s="96"/>
      <c r="J388" s="97"/>
      <c r="K388" s="97"/>
      <c r="L388" s="97"/>
      <c r="M388" s="97"/>
      <c r="N388" s="97"/>
      <c r="O388" s="97"/>
      <c r="P388" s="97"/>
      <c r="Q388" s="97"/>
      <c r="R388" s="97"/>
      <c r="S388" s="97"/>
      <c r="T388" s="97"/>
      <c r="U388" s="97"/>
      <c r="V388" s="97"/>
      <c r="W388" s="97"/>
      <c r="X388" s="97"/>
      <c r="Y388" s="98"/>
      <c r="Z388" s="104"/>
    </row>
    <row r="389" spans="1:26" x14ac:dyDescent="0.35">
      <c r="A389" s="100"/>
      <c r="B389" s="101"/>
      <c r="C389" s="101"/>
      <c r="D389" s="102"/>
      <c r="E389" s="103"/>
      <c r="F389" s="96"/>
      <c r="G389" s="97"/>
      <c r="H389" s="98"/>
      <c r="I389" s="96"/>
      <c r="J389" s="97"/>
      <c r="K389" s="97"/>
      <c r="L389" s="97"/>
      <c r="M389" s="97"/>
      <c r="N389" s="97"/>
      <c r="O389" s="97"/>
      <c r="P389" s="97"/>
      <c r="Q389" s="97"/>
      <c r="R389" s="97"/>
      <c r="S389" s="97"/>
      <c r="T389" s="97"/>
      <c r="U389" s="97"/>
      <c r="V389" s="97"/>
      <c r="W389" s="97"/>
      <c r="X389" s="97"/>
      <c r="Y389" s="98"/>
      <c r="Z389" s="104"/>
    </row>
    <row r="390" spans="1:26" x14ac:dyDescent="0.35">
      <c r="A390" s="100"/>
      <c r="B390" s="101"/>
      <c r="C390" s="101"/>
      <c r="D390" s="102"/>
      <c r="E390" s="103"/>
      <c r="F390" s="96"/>
      <c r="G390" s="97"/>
      <c r="H390" s="98"/>
      <c r="I390" s="96"/>
      <c r="J390" s="97"/>
      <c r="K390" s="97"/>
      <c r="L390" s="97"/>
      <c r="M390" s="97"/>
      <c r="N390" s="97"/>
      <c r="O390" s="97"/>
      <c r="P390" s="97"/>
      <c r="Q390" s="97"/>
      <c r="R390" s="97"/>
      <c r="S390" s="97"/>
      <c r="T390" s="97"/>
      <c r="U390" s="97"/>
      <c r="V390" s="97"/>
      <c r="W390" s="97"/>
      <c r="X390" s="97"/>
      <c r="Y390" s="98"/>
      <c r="Z390" s="104"/>
    </row>
    <row r="391" spans="1:26" x14ac:dyDescent="0.35">
      <c r="A391" s="100"/>
      <c r="B391" s="101"/>
      <c r="C391" s="101"/>
      <c r="D391" s="102"/>
      <c r="E391" s="103"/>
      <c r="F391" s="96"/>
      <c r="G391" s="97"/>
      <c r="H391" s="98"/>
      <c r="I391" s="96"/>
      <c r="J391" s="97"/>
      <c r="K391" s="97"/>
      <c r="L391" s="97"/>
      <c r="M391" s="97"/>
      <c r="N391" s="97"/>
      <c r="O391" s="97"/>
      <c r="P391" s="97"/>
      <c r="Q391" s="97"/>
      <c r="R391" s="97"/>
      <c r="S391" s="97"/>
      <c r="T391" s="97"/>
      <c r="U391" s="97"/>
      <c r="V391" s="97"/>
      <c r="W391" s="97"/>
      <c r="X391" s="97"/>
      <c r="Y391" s="98"/>
      <c r="Z391" s="104"/>
    </row>
    <row r="392" spans="1:26" x14ac:dyDescent="0.35">
      <c r="A392" s="100"/>
      <c r="B392" s="101"/>
      <c r="C392" s="101"/>
      <c r="D392" s="102"/>
      <c r="E392" s="103"/>
      <c r="F392" s="96"/>
      <c r="G392" s="97"/>
      <c r="H392" s="98"/>
      <c r="I392" s="96"/>
      <c r="J392" s="97"/>
      <c r="K392" s="97"/>
      <c r="L392" s="97"/>
      <c r="M392" s="97"/>
      <c r="N392" s="97"/>
      <c r="O392" s="97"/>
      <c r="P392" s="97"/>
      <c r="Q392" s="97"/>
      <c r="R392" s="97"/>
      <c r="S392" s="97"/>
      <c r="T392" s="97"/>
      <c r="U392" s="97"/>
      <c r="V392" s="97"/>
      <c r="W392" s="97"/>
      <c r="X392" s="97"/>
      <c r="Y392" s="98"/>
      <c r="Z392" s="104"/>
    </row>
    <row r="393" spans="1:26" x14ac:dyDescent="0.35">
      <c r="A393" s="100"/>
      <c r="B393" s="101"/>
      <c r="C393" s="101"/>
      <c r="D393" s="102"/>
      <c r="E393" s="103"/>
      <c r="F393" s="96"/>
      <c r="G393" s="97"/>
      <c r="H393" s="98"/>
      <c r="I393" s="96"/>
      <c r="J393" s="97"/>
      <c r="K393" s="97"/>
      <c r="L393" s="97"/>
      <c r="M393" s="97"/>
      <c r="N393" s="97"/>
      <c r="O393" s="97"/>
      <c r="P393" s="97"/>
      <c r="Q393" s="97"/>
      <c r="R393" s="97"/>
      <c r="S393" s="97"/>
      <c r="T393" s="97"/>
      <c r="U393" s="97"/>
      <c r="V393" s="97"/>
      <c r="W393" s="97"/>
      <c r="X393" s="97"/>
      <c r="Y393" s="98"/>
      <c r="Z393" s="104"/>
    </row>
    <row r="394" spans="1:26" x14ac:dyDescent="0.35">
      <c r="A394" s="100"/>
      <c r="B394" s="101"/>
      <c r="C394" s="101"/>
      <c r="D394" s="102"/>
      <c r="E394" s="103"/>
      <c r="F394" s="96"/>
      <c r="G394" s="97"/>
      <c r="H394" s="98"/>
      <c r="I394" s="96"/>
      <c r="J394" s="97"/>
      <c r="K394" s="97"/>
      <c r="L394" s="97"/>
      <c r="M394" s="97"/>
      <c r="N394" s="97"/>
      <c r="O394" s="97"/>
      <c r="P394" s="97"/>
      <c r="Q394" s="97"/>
      <c r="R394" s="97"/>
      <c r="S394" s="97"/>
      <c r="T394" s="97"/>
      <c r="U394" s="97"/>
      <c r="V394" s="97"/>
      <c r="W394" s="97"/>
      <c r="X394" s="97"/>
      <c r="Y394" s="98"/>
      <c r="Z394" s="104"/>
    </row>
    <row r="395" spans="1:26" x14ac:dyDescent="0.35">
      <c r="A395" s="100"/>
      <c r="B395" s="101"/>
      <c r="C395" s="101"/>
      <c r="D395" s="102"/>
      <c r="E395" s="103"/>
      <c r="F395" s="96"/>
      <c r="G395" s="97"/>
      <c r="H395" s="98"/>
      <c r="I395" s="96"/>
      <c r="J395" s="97"/>
      <c r="K395" s="97"/>
      <c r="L395" s="97"/>
      <c r="M395" s="97"/>
      <c r="N395" s="97"/>
      <c r="O395" s="97"/>
      <c r="P395" s="97"/>
      <c r="Q395" s="97"/>
      <c r="R395" s="97"/>
      <c r="S395" s="97"/>
      <c r="T395" s="97"/>
      <c r="U395" s="97"/>
      <c r="V395" s="97"/>
      <c r="W395" s="97"/>
      <c r="X395" s="97"/>
      <c r="Y395" s="98"/>
      <c r="Z395" s="104"/>
    </row>
    <row r="396" spans="1:26" x14ac:dyDescent="0.35">
      <c r="A396" s="100"/>
      <c r="B396" s="101"/>
      <c r="C396" s="101"/>
      <c r="D396" s="102"/>
      <c r="E396" s="103"/>
      <c r="F396" s="96"/>
      <c r="G396" s="97"/>
      <c r="H396" s="98"/>
      <c r="I396" s="96"/>
      <c r="J396" s="97"/>
      <c r="K396" s="97"/>
      <c r="L396" s="97"/>
      <c r="M396" s="97"/>
      <c r="N396" s="97"/>
      <c r="O396" s="97"/>
      <c r="P396" s="97"/>
      <c r="Q396" s="97"/>
      <c r="R396" s="97"/>
      <c r="S396" s="97"/>
      <c r="T396" s="97"/>
      <c r="U396" s="97"/>
      <c r="V396" s="97"/>
      <c r="W396" s="97"/>
      <c r="X396" s="97"/>
      <c r="Y396" s="98"/>
      <c r="Z396" s="104"/>
    </row>
    <row r="397" spans="1:26" x14ac:dyDescent="0.35">
      <c r="A397" s="100"/>
      <c r="B397" s="101"/>
      <c r="C397" s="101"/>
      <c r="D397" s="102"/>
      <c r="E397" s="103"/>
      <c r="F397" s="96"/>
      <c r="G397" s="97"/>
      <c r="H397" s="98"/>
      <c r="I397" s="96"/>
      <c r="J397" s="97"/>
      <c r="K397" s="97"/>
      <c r="L397" s="97"/>
      <c r="M397" s="97"/>
      <c r="N397" s="97"/>
      <c r="O397" s="97"/>
      <c r="P397" s="97"/>
      <c r="Q397" s="97"/>
      <c r="R397" s="97"/>
      <c r="S397" s="97"/>
      <c r="T397" s="97"/>
      <c r="U397" s="97"/>
      <c r="V397" s="97"/>
      <c r="W397" s="97"/>
      <c r="X397" s="97"/>
      <c r="Y397" s="98"/>
      <c r="Z397" s="104"/>
    </row>
    <row r="398" spans="1:26" x14ac:dyDescent="0.35">
      <c r="A398" s="100"/>
      <c r="B398" s="101"/>
      <c r="C398" s="101"/>
      <c r="D398" s="102"/>
      <c r="E398" s="103"/>
      <c r="F398" s="96"/>
      <c r="G398" s="97"/>
      <c r="H398" s="98"/>
      <c r="I398" s="96"/>
      <c r="J398" s="97"/>
      <c r="K398" s="97"/>
      <c r="L398" s="97"/>
      <c r="M398" s="97"/>
      <c r="N398" s="97"/>
      <c r="O398" s="97"/>
      <c r="P398" s="97"/>
      <c r="Q398" s="97"/>
      <c r="R398" s="97"/>
      <c r="S398" s="97"/>
      <c r="T398" s="97"/>
      <c r="U398" s="97"/>
      <c r="V398" s="97"/>
      <c r="W398" s="97"/>
      <c r="X398" s="97"/>
      <c r="Y398" s="98"/>
      <c r="Z398" s="104"/>
    </row>
    <row r="399" spans="1:26" x14ac:dyDescent="0.35">
      <c r="A399" s="100"/>
      <c r="B399" s="101"/>
      <c r="C399" s="101"/>
      <c r="D399" s="102"/>
      <c r="E399" s="103"/>
      <c r="F399" s="96"/>
      <c r="G399" s="97"/>
      <c r="H399" s="98"/>
      <c r="I399" s="96"/>
      <c r="J399" s="97"/>
      <c r="K399" s="97"/>
      <c r="L399" s="97"/>
      <c r="M399" s="97"/>
      <c r="N399" s="97"/>
      <c r="O399" s="97"/>
      <c r="P399" s="97"/>
      <c r="Q399" s="97"/>
      <c r="R399" s="97"/>
      <c r="S399" s="97"/>
      <c r="T399" s="97"/>
      <c r="U399" s="97"/>
      <c r="V399" s="97"/>
      <c r="W399" s="97"/>
      <c r="X399" s="97"/>
      <c r="Y399" s="98"/>
      <c r="Z399" s="104"/>
    </row>
    <row r="400" spans="1:26" x14ac:dyDescent="0.35">
      <c r="A400" s="100"/>
      <c r="B400" s="101"/>
      <c r="C400" s="101"/>
      <c r="D400" s="102"/>
      <c r="E400" s="103"/>
      <c r="F400" s="96"/>
      <c r="G400" s="97"/>
      <c r="H400" s="98"/>
      <c r="I400" s="96"/>
      <c r="J400" s="97"/>
      <c r="K400" s="97"/>
      <c r="L400" s="97"/>
      <c r="M400" s="97"/>
      <c r="N400" s="97"/>
      <c r="O400" s="97"/>
      <c r="P400" s="97"/>
      <c r="Q400" s="97"/>
      <c r="R400" s="97"/>
      <c r="S400" s="97"/>
      <c r="T400" s="97"/>
      <c r="U400" s="97"/>
      <c r="V400" s="97"/>
      <c r="W400" s="97"/>
      <c r="X400" s="97"/>
      <c r="Y400" s="98"/>
      <c r="Z400" s="104"/>
    </row>
    <row r="401" spans="1:26" x14ac:dyDescent="0.35">
      <c r="A401" s="100"/>
      <c r="B401" s="101"/>
      <c r="C401" s="101"/>
      <c r="D401" s="102"/>
      <c r="E401" s="103"/>
      <c r="F401" s="96"/>
      <c r="G401" s="97"/>
      <c r="H401" s="98"/>
      <c r="I401" s="96"/>
      <c r="J401" s="97"/>
      <c r="K401" s="97"/>
      <c r="L401" s="97"/>
      <c r="M401" s="97"/>
      <c r="N401" s="97"/>
      <c r="O401" s="97"/>
      <c r="P401" s="97"/>
      <c r="Q401" s="97"/>
      <c r="R401" s="97"/>
      <c r="S401" s="97"/>
      <c r="T401" s="97"/>
      <c r="U401" s="97"/>
      <c r="V401" s="97"/>
      <c r="W401" s="97"/>
      <c r="X401" s="97"/>
      <c r="Y401" s="98"/>
      <c r="Z401" s="104"/>
    </row>
    <row r="402" spans="1:26" x14ac:dyDescent="0.35">
      <c r="A402" s="100"/>
      <c r="B402" s="101"/>
      <c r="C402" s="101"/>
      <c r="D402" s="102"/>
      <c r="E402" s="103"/>
      <c r="F402" s="96"/>
      <c r="G402" s="97"/>
      <c r="H402" s="98"/>
      <c r="I402" s="96"/>
      <c r="J402" s="97"/>
      <c r="K402" s="97"/>
      <c r="L402" s="97"/>
      <c r="M402" s="97"/>
      <c r="N402" s="97"/>
      <c r="O402" s="97"/>
      <c r="P402" s="97"/>
      <c r="Q402" s="97"/>
      <c r="R402" s="97"/>
      <c r="S402" s="97"/>
      <c r="T402" s="97"/>
      <c r="U402" s="97"/>
      <c r="V402" s="97"/>
      <c r="W402" s="97"/>
      <c r="X402" s="97"/>
      <c r="Y402" s="98"/>
      <c r="Z402" s="104"/>
    </row>
    <row r="403" spans="1:26" x14ac:dyDescent="0.35">
      <c r="A403" s="100"/>
      <c r="B403" s="101"/>
      <c r="C403" s="101"/>
      <c r="D403" s="102"/>
      <c r="E403" s="103"/>
      <c r="F403" s="96"/>
      <c r="G403" s="97"/>
      <c r="H403" s="98"/>
      <c r="I403" s="96"/>
      <c r="J403" s="97"/>
      <c r="K403" s="97"/>
      <c r="L403" s="97"/>
      <c r="M403" s="97"/>
      <c r="N403" s="97"/>
      <c r="O403" s="97"/>
      <c r="P403" s="97"/>
      <c r="Q403" s="97"/>
      <c r="R403" s="97"/>
      <c r="S403" s="97"/>
      <c r="T403" s="97"/>
      <c r="U403" s="97"/>
      <c r="V403" s="97"/>
      <c r="W403" s="97"/>
      <c r="X403" s="97"/>
      <c r="Y403" s="98"/>
      <c r="Z403" s="104"/>
    </row>
    <row r="404" spans="1:26" x14ac:dyDescent="0.35">
      <c r="A404" s="100"/>
      <c r="B404" s="101"/>
      <c r="C404" s="101"/>
      <c r="D404" s="102"/>
      <c r="E404" s="103"/>
      <c r="F404" s="96"/>
      <c r="G404" s="97"/>
      <c r="H404" s="98"/>
      <c r="I404" s="96"/>
      <c r="J404" s="97"/>
      <c r="K404" s="97"/>
      <c r="L404" s="97"/>
      <c r="M404" s="97"/>
      <c r="N404" s="97"/>
      <c r="O404" s="97"/>
      <c r="P404" s="97"/>
      <c r="Q404" s="97"/>
      <c r="R404" s="97"/>
      <c r="S404" s="97"/>
      <c r="T404" s="97"/>
      <c r="U404" s="97"/>
      <c r="V404" s="97"/>
      <c r="W404" s="97"/>
      <c r="X404" s="97"/>
      <c r="Y404" s="98"/>
      <c r="Z404" s="104"/>
    </row>
    <row r="405" spans="1:26" x14ac:dyDescent="0.35">
      <c r="A405" s="100"/>
      <c r="B405" s="101"/>
      <c r="C405" s="101"/>
      <c r="D405" s="102"/>
      <c r="E405" s="103"/>
      <c r="F405" s="96"/>
      <c r="G405" s="97"/>
      <c r="H405" s="98"/>
      <c r="I405" s="96"/>
      <c r="J405" s="97"/>
      <c r="K405" s="97"/>
      <c r="L405" s="97"/>
      <c r="M405" s="97"/>
      <c r="N405" s="97"/>
      <c r="O405" s="97"/>
      <c r="P405" s="97"/>
      <c r="Q405" s="97"/>
      <c r="R405" s="97"/>
      <c r="S405" s="97"/>
      <c r="T405" s="97"/>
      <c r="U405" s="97"/>
      <c r="V405" s="97"/>
      <c r="W405" s="97"/>
      <c r="X405" s="97"/>
      <c r="Y405" s="98"/>
      <c r="Z405" s="104"/>
    </row>
    <row r="406" spans="1:26" x14ac:dyDescent="0.35">
      <c r="A406" s="100"/>
      <c r="B406" s="101"/>
      <c r="C406" s="101"/>
      <c r="D406" s="102"/>
      <c r="E406" s="103"/>
      <c r="F406" s="96"/>
      <c r="G406" s="97"/>
      <c r="H406" s="98"/>
      <c r="I406" s="96"/>
      <c r="J406" s="97"/>
      <c r="K406" s="97"/>
      <c r="L406" s="97"/>
      <c r="M406" s="97"/>
      <c r="N406" s="97"/>
      <c r="O406" s="97"/>
      <c r="P406" s="97"/>
      <c r="Q406" s="97"/>
      <c r="R406" s="97"/>
      <c r="S406" s="97"/>
      <c r="T406" s="97"/>
      <c r="U406" s="97"/>
      <c r="V406" s="97"/>
      <c r="W406" s="97"/>
      <c r="X406" s="97"/>
      <c r="Y406" s="98"/>
      <c r="Z406" s="104"/>
    </row>
    <row r="407" spans="1:26" x14ac:dyDescent="0.35">
      <c r="A407" s="100"/>
      <c r="B407" s="101"/>
      <c r="C407" s="101"/>
      <c r="D407" s="102"/>
      <c r="E407" s="103"/>
      <c r="F407" s="96"/>
      <c r="G407" s="97"/>
      <c r="H407" s="98"/>
      <c r="I407" s="96"/>
      <c r="J407" s="97"/>
      <c r="K407" s="97"/>
      <c r="L407" s="97"/>
      <c r="M407" s="97"/>
      <c r="N407" s="97"/>
      <c r="O407" s="97"/>
      <c r="P407" s="97"/>
      <c r="Q407" s="97"/>
      <c r="R407" s="97"/>
      <c r="S407" s="97"/>
      <c r="T407" s="97"/>
      <c r="U407" s="97"/>
      <c r="V407" s="97"/>
      <c r="W407" s="97"/>
      <c r="X407" s="97"/>
      <c r="Y407" s="98"/>
      <c r="Z407" s="104"/>
    </row>
    <row r="408" spans="1:26" x14ac:dyDescent="0.35">
      <c r="A408" s="100"/>
      <c r="B408" s="101"/>
      <c r="C408" s="101"/>
      <c r="D408" s="102"/>
      <c r="E408" s="103"/>
      <c r="F408" s="96"/>
      <c r="G408" s="97"/>
      <c r="H408" s="98"/>
      <c r="I408" s="96"/>
      <c r="J408" s="97"/>
      <c r="K408" s="97"/>
      <c r="L408" s="97"/>
      <c r="M408" s="97"/>
      <c r="N408" s="97"/>
      <c r="O408" s="97"/>
      <c r="P408" s="97"/>
      <c r="Q408" s="97"/>
      <c r="R408" s="97"/>
      <c r="S408" s="97"/>
      <c r="T408" s="97"/>
      <c r="U408" s="97"/>
      <c r="V408" s="97"/>
      <c r="W408" s="97"/>
      <c r="X408" s="97"/>
      <c r="Y408" s="98"/>
      <c r="Z408" s="104"/>
    </row>
    <row r="409" spans="1:26" x14ac:dyDescent="0.35">
      <c r="A409" s="100"/>
      <c r="B409" s="101"/>
      <c r="C409" s="101"/>
      <c r="D409" s="102"/>
      <c r="E409" s="103"/>
      <c r="F409" s="96"/>
      <c r="G409" s="97"/>
      <c r="H409" s="98"/>
      <c r="I409" s="96"/>
      <c r="J409" s="97"/>
      <c r="K409" s="97"/>
      <c r="L409" s="97"/>
      <c r="M409" s="97"/>
      <c r="N409" s="97"/>
      <c r="O409" s="97"/>
      <c r="P409" s="97"/>
      <c r="Q409" s="97"/>
      <c r="R409" s="97"/>
      <c r="S409" s="97"/>
      <c r="T409" s="97"/>
      <c r="U409" s="97"/>
      <c r="V409" s="97"/>
      <c r="W409" s="97"/>
      <c r="X409" s="97"/>
      <c r="Y409" s="98"/>
      <c r="Z409" s="104"/>
    </row>
    <row r="410" spans="1:26" x14ac:dyDescent="0.35">
      <c r="A410" s="100"/>
      <c r="B410" s="101"/>
      <c r="C410" s="101"/>
      <c r="D410" s="102"/>
      <c r="E410" s="103"/>
      <c r="F410" s="96"/>
      <c r="G410" s="97"/>
      <c r="H410" s="98"/>
      <c r="I410" s="96"/>
      <c r="J410" s="97"/>
      <c r="K410" s="97"/>
      <c r="L410" s="97"/>
      <c r="M410" s="97"/>
      <c r="N410" s="97"/>
      <c r="O410" s="97"/>
      <c r="P410" s="97"/>
      <c r="Q410" s="97"/>
      <c r="R410" s="97"/>
      <c r="S410" s="97"/>
      <c r="T410" s="97"/>
      <c r="U410" s="97"/>
      <c r="V410" s="97"/>
      <c r="W410" s="97"/>
      <c r="X410" s="97"/>
      <c r="Y410" s="98"/>
      <c r="Z410" s="104"/>
    </row>
    <row r="411" spans="1:26" x14ac:dyDescent="0.35">
      <c r="A411" s="100"/>
      <c r="B411" s="101"/>
      <c r="C411" s="101"/>
      <c r="D411" s="102"/>
      <c r="E411" s="103"/>
      <c r="F411" s="96"/>
      <c r="G411" s="97"/>
      <c r="H411" s="98"/>
      <c r="I411" s="96"/>
      <c r="J411" s="97"/>
      <c r="K411" s="97"/>
      <c r="L411" s="97"/>
      <c r="M411" s="97"/>
      <c r="N411" s="97"/>
      <c r="O411" s="97"/>
      <c r="P411" s="97"/>
      <c r="Q411" s="97"/>
      <c r="R411" s="97"/>
      <c r="S411" s="97"/>
      <c r="T411" s="97"/>
      <c r="U411" s="97"/>
      <c r="V411" s="97"/>
      <c r="W411" s="97"/>
      <c r="X411" s="97"/>
      <c r="Y411" s="98"/>
      <c r="Z411" s="104"/>
    </row>
    <row r="412" spans="1:26" x14ac:dyDescent="0.35">
      <c r="A412" s="100"/>
      <c r="B412" s="101"/>
      <c r="C412" s="101"/>
      <c r="D412" s="102"/>
      <c r="E412" s="103"/>
      <c r="F412" s="96"/>
      <c r="G412" s="97"/>
      <c r="H412" s="98"/>
      <c r="I412" s="96"/>
      <c r="J412" s="97"/>
      <c r="K412" s="97"/>
      <c r="L412" s="97"/>
      <c r="M412" s="97"/>
      <c r="N412" s="97"/>
      <c r="O412" s="97"/>
      <c r="P412" s="97"/>
      <c r="Q412" s="97"/>
      <c r="R412" s="97"/>
      <c r="S412" s="97"/>
      <c r="T412" s="97"/>
      <c r="U412" s="97"/>
      <c r="V412" s="97"/>
      <c r="W412" s="97"/>
      <c r="X412" s="97"/>
      <c r="Y412" s="98"/>
      <c r="Z412" s="104"/>
    </row>
    <row r="413" spans="1:26" x14ac:dyDescent="0.35">
      <c r="A413" s="100"/>
      <c r="B413" s="101"/>
      <c r="C413" s="101"/>
      <c r="D413" s="102"/>
      <c r="E413" s="103"/>
      <c r="F413" s="96"/>
      <c r="G413" s="97"/>
      <c r="H413" s="98"/>
      <c r="I413" s="96"/>
      <c r="J413" s="97"/>
      <c r="K413" s="97"/>
      <c r="L413" s="97"/>
      <c r="M413" s="97"/>
      <c r="N413" s="97"/>
      <c r="O413" s="97"/>
      <c r="P413" s="97"/>
      <c r="Q413" s="97"/>
      <c r="R413" s="97"/>
      <c r="S413" s="97"/>
      <c r="T413" s="97"/>
      <c r="U413" s="97"/>
      <c r="V413" s="97"/>
      <c r="W413" s="97"/>
      <c r="X413" s="97"/>
      <c r="Y413" s="98"/>
      <c r="Z413" s="104"/>
    </row>
    <row r="414" spans="1:26" x14ac:dyDescent="0.35">
      <c r="A414" s="100"/>
      <c r="B414" s="101"/>
      <c r="C414" s="101"/>
      <c r="D414" s="102"/>
      <c r="E414" s="103"/>
      <c r="F414" s="96"/>
      <c r="G414" s="97"/>
      <c r="H414" s="98"/>
      <c r="I414" s="96"/>
      <c r="J414" s="97"/>
      <c r="K414" s="97"/>
      <c r="L414" s="97"/>
      <c r="M414" s="97"/>
      <c r="N414" s="97"/>
      <c r="O414" s="97"/>
      <c r="P414" s="97"/>
      <c r="Q414" s="97"/>
      <c r="R414" s="97"/>
      <c r="S414" s="97"/>
      <c r="T414" s="97"/>
      <c r="U414" s="97"/>
      <c r="V414" s="97"/>
      <c r="W414" s="97"/>
      <c r="X414" s="97"/>
      <c r="Y414" s="98"/>
      <c r="Z414" s="104"/>
    </row>
    <row r="415" spans="1:26" x14ac:dyDescent="0.35">
      <c r="A415" s="100"/>
      <c r="B415" s="101"/>
      <c r="C415" s="101"/>
      <c r="D415" s="102"/>
      <c r="E415" s="103"/>
      <c r="F415" s="96"/>
      <c r="G415" s="97"/>
      <c r="H415" s="98"/>
      <c r="I415" s="96"/>
      <c r="J415" s="97"/>
      <c r="K415" s="97"/>
      <c r="L415" s="97"/>
      <c r="M415" s="97"/>
      <c r="N415" s="97"/>
      <c r="O415" s="97"/>
      <c r="P415" s="97"/>
      <c r="Q415" s="97"/>
      <c r="R415" s="97"/>
      <c r="S415" s="97"/>
      <c r="T415" s="97"/>
      <c r="U415" s="97"/>
      <c r="V415" s="97"/>
      <c r="W415" s="97"/>
      <c r="X415" s="97"/>
      <c r="Y415" s="98"/>
      <c r="Z415" s="104"/>
    </row>
    <row r="416" spans="1:26" x14ac:dyDescent="0.35">
      <c r="A416" s="100"/>
      <c r="B416" s="101"/>
      <c r="C416" s="101"/>
      <c r="D416" s="102"/>
      <c r="E416" s="103"/>
      <c r="F416" s="96"/>
      <c r="G416" s="97"/>
      <c r="H416" s="98"/>
      <c r="I416" s="96"/>
      <c r="J416" s="97"/>
      <c r="K416" s="97"/>
      <c r="L416" s="97"/>
      <c r="M416" s="97"/>
      <c r="N416" s="97"/>
      <c r="O416" s="97"/>
      <c r="P416" s="97"/>
      <c r="Q416" s="97"/>
      <c r="R416" s="97"/>
      <c r="S416" s="97"/>
      <c r="T416" s="97"/>
      <c r="U416" s="97"/>
      <c r="V416" s="97"/>
      <c r="W416" s="97"/>
      <c r="X416" s="97"/>
      <c r="Y416" s="98"/>
      <c r="Z416" s="104"/>
    </row>
    <row r="417" spans="1:26" x14ac:dyDescent="0.35">
      <c r="A417" s="100"/>
      <c r="B417" s="101"/>
      <c r="C417" s="101"/>
      <c r="D417" s="102"/>
      <c r="E417" s="103"/>
      <c r="F417" s="96"/>
      <c r="G417" s="97"/>
      <c r="H417" s="98"/>
      <c r="I417" s="96"/>
      <c r="J417" s="97"/>
      <c r="K417" s="97"/>
      <c r="L417" s="97"/>
      <c r="M417" s="97"/>
      <c r="N417" s="97"/>
      <c r="O417" s="97"/>
      <c r="P417" s="97"/>
      <c r="Q417" s="97"/>
      <c r="R417" s="97"/>
      <c r="S417" s="97"/>
      <c r="T417" s="97"/>
      <c r="U417" s="97"/>
      <c r="V417" s="97"/>
      <c r="W417" s="97"/>
      <c r="X417" s="97"/>
      <c r="Y417" s="98"/>
      <c r="Z417" s="104"/>
    </row>
    <row r="418" spans="1:26" x14ac:dyDescent="0.35">
      <c r="A418" s="100"/>
      <c r="B418" s="101"/>
      <c r="C418" s="101"/>
      <c r="D418" s="102"/>
      <c r="E418" s="103"/>
      <c r="F418" s="96"/>
      <c r="G418" s="97"/>
      <c r="H418" s="98"/>
      <c r="I418" s="96"/>
      <c r="J418" s="97"/>
      <c r="K418" s="97"/>
      <c r="L418" s="97"/>
      <c r="M418" s="97"/>
      <c r="N418" s="97"/>
      <c r="O418" s="97"/>
      <c r="P418" s="97"/>
      <c r="Q418" s="97"/>
      <c r="R418" s="97"/>
      <c r="S418" s="97"/>
      <c r="T418" s="97"/>
      <c r="U418" s="97"/>
      <c r="V418" s="97"/>
      <c r="W418" s="97"/>
      <c r="X418" s="97"/>
      <c r="Y418" s="98"/>
      <c r="Z418" s="104"/>
    </row>
    <row r="419" spans="1:26" x14ac:dyDescent="0.35">
      <c r="A419" s="100"/>
      <c r="B419" s="101"/>
      <c r="C419" s="101"/>
      <c r="D419" s="102"/>
      <c r="E419" s="103"/>
      <c r="F419" s="96"/>
      <c r="G419" s="97"/>
      <c r="H419" s="98"/>
      <c r="I419" s="96"/>
      <c r="J419" s="97"/>
      <c r="K419" s="97"/>
      <c r="L419" s="97"/>
      <c r="M419" s="97"/>
      <c r="N419" s="97"/>
      <c r="O419" s="97"/>
      <c r="P419" s="97"/>
      <c r="Q419" s="97"/>
      <c r="R419" s="97"/>
      <c r="S419" s="97"/>
      <c r="T419" s="97"/>
      <c r="U419" s="97"/>
      <c r="V419" s="97"/>
      <c r="W419" s="97"/>
      <c r="X419" s="97"/>
      <c r="Y419" s="98"/>
      <c r="Z419" s="104"/>
    </row>
    <row r="420" spans="1:26" x14ac:dyDescent="0.35">
      <c r="A420" s="100"/>
      <c r="B420" s="101"/>
      <c r="C420" s="101"/>
      <c r="D420" s="102"/>
      <c r="E420" s="103"/>
      <c r="F420" s="96"/>
      <c r="G420" s="97"/>
      <c r="H420" s="98"/>
      <c r="I420" s="96"/>
      <c r="J420" s="97"/>
      <c r="K420" s="97"/>
      <c r="L420" s="97"/>
      <c r="M420" s="97"/>
      <c r="N420" s="97"/>
      <c r="O420" s="97"/>
      <c r="P420" s="97"/>
      <c r="Q420" s="97"/>
      <c r="R420" s="97"/>
      <c r="S420" s="97"/>
      <c r="T420" s="97"/>
      <c r="U420" s="97"/>
      <c r="V420" s="97"/>
      <c r="W420" s="97"/>
      <c r="X420" s="97"/>
      <c r="Y420" s="98"/>
      <c r="Z420" s="104"/>
    </row>
    <row r="421" spans="1:26" x14ac:dyDescent="0.35">
      <c r="A421" s="100"/>
      <c r="B421" s="101"/>
      <c r="C421" s="101"/>
      <c r="D421" s="102"/>
      <c r="E421" s="103"/>
      <c r="F421" s="96"/>
      <c r="G421" s="97"/>
      <c r="H421" s="98"/>
      <c r="I421" s="96"/>
      <c r="J421" s="97"/>
      <c r="K421" s="97"/>
      <c r="L421" s="97"/>
      <c r="M421" s="97"/>
      <c r="N421" s="97"/>
      <c r="O421" s="97"/>
      <c r="P421" s="97"/>
      <c r="Q421" s="97"/>
      <c r="R421" s="97"/>
      <c r="S421" s="97"/>
      <c r="T421" s="97"/>
      <c r="U421" s="97"/>
      <c r="V421" s="97"/>
      <c r="W421" s="97"/>
      <c r="X421" s="97"/>
      <c r="Y421" s="98"/>
      <c r="Z421" s="104"/>
    </row>
    <row r="422" spans="1:26" x14ac:dyDescent="0.35">
      <c r="A422" s="100"/>
      <c r="B422" s="101"/>
      <c r="C422" s="101"/>
      <c r="D422" s="102"/>
      <c r="E422" s="103"/>
      <c r="F422" s="96"/>
      <c r="G422" s="97"/>
      <c r="H422" s="98"/>
      <c r="I422" s="96"/>
      <c r="J422" s="97"/>
      <c r="K422" s="97"/>
      <c r="L422" s="97"/>
      <c r="M422" s="97"/>
      <c r="N422" s="97"/>
      <c r="O422" s="97"/>
      <c r="P422" s="97"/>
      <c r="Q422" s="97"/>
      <c r="R422" s="97"/>
      <c r="S422" s="97"/>
      <c r="T422" s="97"/>
      <c r="U422" s="97"/>
      <c r="V422" s="97"/>
      <c r="W422" s="97"/>
      <c r="X422" s="97"/>
      <c r="Y422" s="98"/>
      <c r="Z422" s="104"/>
    </row>
    <row r="423" spans="1:26" x14ac:dyDescent="0.35">
      <c r="A423" s="100"/>
      <c r="B423" s="101"/>
      <c r="C423" s="101"/>
      <c r="D423" s="102"/>
      <c r="E423" s="103"/>
      <c r="F423" s="96"/>
      <c r="G423" s="97"/>
      <c r="H423" s="98"/>
      <c r="I423" s="96"/>
      <c r="J423" s="97"/>
      <c r="K423" s="97"/>
      <c r="L423" s="97"/>
      <c r="M423" s="97"/>
      <c r="N423" s="97"/>
      <c r="O423" s="97"/>
      <c r="P423" s="97"/>
      <c r="Q423" s="97"/>
      <c r="R423" s="97"/>
      <c r="S423" s="97"/>
      <c r="T423" s="97"/>
      <c r="U423" s="97"/>
      <c r="V423" s="97"/>
      <c r="W423" s="97"/>
      <c r="X423" s="97"/>
      <c r="Y423" s="98"/>
      <c r="Z423" s="104"/>
    </row>
    <row r="424" spans="1:26" x14ac:dyDescent="0.35">
      <c r="A424" s="100"/>
      <c r="B424" s="101"/>
      <c r="C424" s="101"/>
      <c r="D424" s="102"/>
      <c r="E424" s="103"/>
      <c r="F424" s="96"/>
      <c r="G424" s="97"/>
      <c r="H424" s="98"/>
      <c r="I424" s="96"/>
      <c r="J424" s="97"/>
      <c r="K424" s="97"/>
      <c r="L424" s="97"/>
      <c r="M424" s="97"/>
      <c r="N424" s="97"/>
      <c r="O424" s="97"/>
      <c r="P424" s="97"/>
      <c r="Q424" s="97"/>
      <c r="R424" s="97"/>
      <c r="S424" s="97"/>
      <c r="T424" s="97"/>
      <c r="U424" s="97"/>
      <c r="V424" s="97"/>
      <c r="W424" s="97"/>
      <c r="X424" s="97"/>
      <c r="Y424" s="98"/>
      <c r="Z424" s="104"/>
    </row>
    <row r="425" spans="1:26" x14ac:dyDescent="0.35">
      <c r="A425" s="100"/>
      <c r="B425" s="101"/>
      <c r="C425" s="101"/>
      <c r="D425" s="102"/>
      <c r="E425" s="103"/>
      <c r="F425" s="96"/>
      <c r="G425" s="97"/>
      <c r="H425" s="98"/>
      <c r="I425" s="96"/>
      <c r="J425" s="97"/>
      <c r="K425" s="97"/>
      <c r="L425" s="97"/>
      <c r="M425" s="97"/>
      <c r="N425" s="97"/>
      <c r="O425" s="97"/>
      <c r="P425" s="97"/>
      <c r="Q425" s="97"/>
      <c r="R425" s="97"/>
      <c r="S425" s="97"/>
      <c r="T425" s="97"/>
      <c r="U425" s="97"/>
      <c r="V425" s="97"/>
      <c r="W425" s="97"/>
      <c r="X425" s="97"/>
      <c r="Y425" s="98"/>
      <c r="Z425" s="104"/>
    </row>
    <row r="426" spans="1:26" x14ac:dyDescent="0.35">
      <c r="A426" s="100"/>
      <c r="B426" s="101"/>
      <c r="C426" s="101"/>
      <c r="D426" s="102"/>
      <c r="E426" s="103"/>
      <c r="F426" s="96"/>
      <c r="G426" s="97"/>
      <c r="H426" s="98"/>
      <c r="I426" s="96"/>
      <c r="J426" s="97"/>
      <c r="K426" s="97"/>
      <c r="L426" s="97"/>
      <c r="M426" s="97"/>
      <c r="N426" s="97"/>
      <c r="O426" s="97"/>
      <c r="P426" s="97"/>
      <c r="Q426" s="97"/>
      <c r="R426" s="97"/>
      <c r="S426" s="97"/>
      <c r="T426" s="97"/>
      <c r="U426" s="97"/>
      <c r="V426" s="97"/>
      <c r="W426" s="97"/>
      <c r="X426" s="97"/>
      <c r="Y426" s="98"/>
      <c r="Z426" s="104"/>
    </row>
    <row r="427" spans="1:26" x14ac:dyDescent="0.35">
      <c r="A427" s="100"/>
      <c r="B427" s="101"/>
      <c r="C427" s="101"/>
      <c r="D427" s="102"/>
      <c r="E427" s="103"/>
      <c r="F427" s="96"/>
      <c r="G427" s="97"/>
      <c r="H427" s="98"/>
      <c r="I427" s="96"/>
      <c r="J427" s="97"/>
      <c r="K427" s="97"/>
      <c r="L427" s="97"/>
      <c r="M427" s="97"/>
      <c r="N427" s="97"/>
      <c r="O427" s="97"/>
      <c r="P427" s="97"/>
      <c r="Q427" s="97"/>
      <c r="R427" s="97"/>
      <c r="S427" s="97"/>
      <c r="T427" s="97"/>
      <c r="U427" s="97"/>
      <c r="V427" s="97"/>
      <c r="W427" s="97"/>
      <c r="X427" s="97"/>
      <c r="Y427" s="98"/>
      <c r="Z427" s="104"/>
    </row>
    <row r="428" spans="1:26" x14ac:dyDescent="0.35">
      <c r="A428" s="100"/>
      <c r="B428" s="101"/>
      <c r="C428" s="101"/>
      <c r="D428" s="102"/>
      <c r="E428" s="103"/>
      <c r="F428" s="96"/>
      <c r="G428" s="97"/>
      <c r="H428" s="98"/>
      <c r="I428" s="96"/>
      <c r="J428" s="97"/>
      <c r="K428" s="97"/>
      <c r="L428" s="97"/>
      <c r="M428" s="97"/>
      <c r="N428" s="97"/>
      <c r="O428" s="97"/>
      <c r="P428" s="97"/>
      <c r="Q428" s="97"/>
      <c r="R428" s="97"/>
      <c r="S428" s="97"/>
      <c r="T428" s="97"/>
      <c r="U428" s="97"/>
      <c r="V428" s="97"/>
      <c r="W428" s="97"/>
      <c r="X428" s="97"/>
      <c r="Y428" s="98"/>
      <c r="Z428" s="104"/>
    </row>
    <row r="429" spans="1:26" x14ac:dyDescent="0.35">
      <c r="A429" s="100"/>
      <c r="B429" s="101"/>
      <c r="C429" s="101"/>
      <c r="D429" s="102"/>
      <c r="E429" s="103"/>
      <c r="F429" s="96"/>
      <c r="G429" s="97"/>
      <c r="H429" s="98"/>
      <c r="I429" s="96"/>
      <c r="J429" s="97"/>
      <c r="K429" s="97"/>
      <c r="L429" s="97"/>
      <c r="M429" s="97"/>
      <c r="N429" s="97"/>
      <c r="O429" s="97"/>
      <c r="P429" s="97"/>
      <c r="Q429" s="97"/>
      <c r="R429" s="97"/>
      <c r="S429" s="97"/>
      <c r="T429" s="97"/>
      <c r="U429" s="97"/>
      <c r="V429" s="97"/>
      <c r="W429" s="97"/>
      <c r="X429" s="97"/>
      <c r="Y429" s="98"/>
      <c r="Z429" s="104"/>
    </row>
    <row r="430" spans="1:26" x14ac:dyDescent="0.35">
      <c r="A430" s="100"/>
      <c r="B430" s="101"/>
      <c r="C430" s="101"/>
      <c r="D430" s="102"/>
      <c r="E430" s="103"/>
      <c r="F430" s="96"/>
      <c r="G430" s="97"/>
      <c r="H430" s="98"/>
      <c r="I430" s="96"/>
      <c r="J430" s="97"/>
      <c r="K430" s="97"/>
      <c r="L430" s="97"/>
      <c r="M430" s="97"/>
      <c r="N430" s="97"/>
      <c r="O430" s="97"/>
      <c r="P430" s="97"/>
      <c r="Q430" s="97"/>
      <c r="R430" s="97"/>
      <c r="S430" s="97"/>
      <c r="T430" s="97"/>
      <c r="U430" s="97"/>
      <c r="V430" s="97"/>
      <c r="W430" s="97"/>
      <c r="X430" s="97"/>
      <c r="Y430" s="98"/>
      <c r="Z430" s="104"/>
    </row>
    <row r="431" spans="1:26" x14ac:dyDescent="0.35">
      <c r="A431" s="100"/>
      <c r="B431" s="101"/>
      <c r="C431" s="101"/>
      <c r="D431" s="102"/>
      <c r="E431" s="103"/>
      <c r="F431" s="96"/>
      <c r="G431" s="97"/>
      <c r="H431" s="98"/>
      <c r="I431" s="96"/>
      <c r="J431" s="97"/>
      <c r="K431" s="97"/>
      <c r="L431" s="97"/>
      <c r="M431" s="97"/>
      <c r="N431" s="97"/>
      <c r="O431" s="97"/>
      <c r="P431" s="97"/>
      <c r="Q431" s="97"/>
      <c r="R431" s="97"/>
      <c r="S431" s="97"/>
      <c r="T431" s="97"/>
      <c r="U431" s="97"/>
      <c r="V431" s="97"/>
      <c r="W431" s="97"/>
      <c r="X431" s="97"/>
      <c r="Y431" s="98"/>
      <c r="Z431" s="104"/>
    </row>
    <row r="432" spans="1:26" x14ac:dyDescent="0.35">
      <c r="A432" s="100"/>
      <c r="B432" s="101"/>
      <c r="C432" s="101"/>
      <c r="D432" s="102"/>
      <c r="E432" s="103"/>
      <c r="F432" s="96"/>
      <c r="G432" s="97"/>
      <c r="H432" s="98"/>
      <c r="I432" s="96"/>
      <c r="J432" s="97"/>
      <c r="K432" s="97"/>
      <c r="L432" s="97"/>
      <c r="M432" s="97"/>
      <c r="N432" s="97"/>
      <c r="O432" s="97"/>
      <c r="P432" s="97"/>
      <c r="Q432" s="97"/>
      <c r="R432" s="97"/>
      <c r="S432" s="97"/>
      <c r="T432" s="97"/>
      <c r="U432" s="97"/>
      <c r="V432" s="97"/>
      <c r="W432" s="97"/>
      <c r="X432" s="97"/>
      <c r="Y432" s="98"/>
      <c r="Z432" s="104"/>
    </row>
    <row r="433" spans="1:26" x14ac:dyDescent="0.35">
      <c r="A433" s="100"/>
      <c r="B433" s="101"/>
      <c r="C433" s="101"/>
      <c r="D433" s="102"/>
      <c r="E433" s="103"/>
      <c r="F433" s="96"/>
      <c r="G433" s="97"/>
      <c r="H433" s="98"/>
      <c r="I433" s="96"/>
      <c r="J433" s="97"/>
      <c r="K433" s="97"/>
      <c r="L433" s="97"/>
      <c r="M433" s="97"/>
      <c r="N433" s="97"/>
      <c r="O433" s="97"/>
      <c r="P433" s="97"/>
      <c r="Q433" s="97"/>
      <c r="R433" s="97"/>
      <c r="S433" s="97"/>
      <c r="T433" s="97"/>
      <c r="U433" s="97"/>
      <c r="V433" s="97"/>
      <c r="W433" s="97"/>
      <c r="X433" s="97"/>
      <c r="Y433" s="98"/>
      <c r="Z433" s="104"/>
    </row>
    <row r="434" spans="1:26" x14ac:dyDescent="0.35">
      <c r="A434" s="100"/>
      <c r="B434" s="101"/>
      <c r="C434" s="101"/>
      <c r="D434" s="102"/>
      <c r="E434" s="103"/>
      <c r="F434" s="96"/>
      <c r="G434" s="97"/>
      <c r="H434" s="98"/>
      <c r="I434" s="96"/>
      <c r="J434" s="97"/>
      <c r="K434" s="97"/>
      <c r="L434" s="97"/>
      <c r="M434" s="97"/>
      <c r="N434" s="97"/>
      <c r="O434" s="97"/>
      <c r="P434" s="97"/>
      <c r="Q434" s="97"/>
      <c r="R434" s="97"/>
      <c r="S434" s="97"/>
      <c r="T434" s="97"/>
      <c r="U434" s="97"/>
      <c r="V434" s="97"/>
      <c r="W434" s="97"/>
      <c r="X434" s="97"/>
      <c r="Y434" s="98"/>
      <c r="Z434" s="104"/>
    </row>
    <row r="435" spans="1:26" x14ac:dyDescent="0.35">
      <c r="A435" s="100"/>
      <c r="B435" s="101"/>
      <c r="C435" s="101"/>
      <c r="D435" s="102"/>
      <c r="E435" s="103"/>
      <c r="F435" s="96"/>
      <c r="G435" s="97"/>
      <c r="H435" s="98"/>
      <c r="I435" s="96"/>
      <c r="J435" s="97"/>
      <c r="K435" s="97"/>
      <c r="L435" s="97"/>
      <c r="M435" s="97"/>
      <c r="N435" s="97"/>
      <c r="O435" s="97"/>
      <c r="P435" s="97"/>
      <c r="Q435" s="97"/>
      <c r="R435" s="97"/>
      <c r="S435" s="97"/>
      <c r="T435" s="97"/>
      <c r="U435" s="97"/>
      <c r="V435" s="97"/>
      <c r="W435" s="97"/>
      <c r="X435" s="97"/>
      <c r="Y435" s="98"/>
      <c r="Z435" s="104"/>
    </row>
    <row r="436" spans="1:26" x14ac:dyDescent="0.35">
      <c r="A436" s="100"/>
      <c r="B436" s="101"/>
      <c r="C436" s="101"/>
      <c r="D436" s="102"/>
      <c r="E436" s="103"/>
      <c r="F436" s="96"/>
      <c r="G436" s="97"/>
      <c r="H436" s="98"/>
      <c r="I436" s="96"/>
      <c r="J436" s="97"/>
      <c r="K436" s="97"/>
      <c r="L436" s="97"/>
      <c r="M436" s="97"/>
      <c r="N436" s="97"/>
      <c r="O436" s="97"/>
      <c r="P436" s="97"/>
      <c r="Q436" s="97"/>
      <c r="R436" s="97"/>
      <c r="S436" s="97"/>
      <c r="T436" s="97"/>
      <c r="U436" s="97"/>
      <c r="V436" s="97"/>
      <c r="W436" s="97"/>
      <c r="X436" s="97"/>
      <c r="Y436" s="98"/>
      <c r="Z436" s="104"/>
    </row>
    <row r="437" spans="1:26" x14ac:dyDescent="0.35">
      <c r="A437" s="100"/>
      <c r="B437" s="101"/>
      <c r="C437" s="101"/>
      <c r="D437" s="102"/>
      <c r="E437" s="103"/>
      <c r="F437" s="96"/>
      <c r="G437" s="97"/>
      <c r="H437" s="98"/>
      <c r="I437" s="96"/>
      <c r="J437" s="97"/>
      <c r="K437" s="97"/>
      <c r="L437" s="97"/>
      <c r="M437" s="97"/>
      <c r="N437" s="97"/>
      <c r="O437" s="97"/>
      <c r="P437" s="97"/>
      <c r="Q437" s="97"/>
      <c r="R437" s="97"/>
      <c r="S437" s="97"/>
      <c r="T437" s="97"/>
      <c r="U437" s="97"/>
      <c r="V437" s="97"/>
      <c r="W437" s="97"/>
      <c r="X437" s="97"/>
      <c r="Y437" s="98"/>
      <c r="Z437" s="104"/>
    </row>
    <row r="438" spans="1:26" x14ac:dyDescent="0.35">
      <c r="A438" s="100"/>
      <c r="B438" s="101"/>
      <c r="C438" s="101"/>
      <c r="D438" s="102"/>
      <c r="E438" s="103"/>
      <c r="F438" s="96"/>
      <c r="G438" s="97"/>
      <c r="H438" s="98"/>
      <c r="I438" s="96"/>
      <c r="J438" s="97"/>
      <c r="K438" s="97"/>
      <c r="L438" s="97"/>
      <c r="M438" s="97"/>
      <c r="N438" s="97"/>
      <c r="O438" s="97"/>
      <c r="P438" s="97"/>
      <c r="Q438" s="97"/>
      <c r="R438" s="97"/>
      <c r="S438" s="97"/>
      <c r="T438" s="97"/>
      <c r="U438" s="97"/>
      <c r="V438" s="97"/>
      <c r="W438" s="97"/>
      <c r="X438" s="97"/>
      <c r="Y438" s="98"/>
      <c r="Z438" s="104"/>
    </row>
    <row r="439" spans="1:26" x14ac:dyDescent="0.35">
      <c r="A439" s="100"/>
      <c r="B439" s="101"/>
      <c r="C439" s="101"/>
      <c r="D439" s="102"/>
      <c r="E439" s="103"/>
      <c r="F439" s="96"/>
      <c r="G439" s="97"/>
      <c r="H439" s="98"/>
      <c r="I439" s="96"/>
      <c r="J439" s="97"/>
      <c r="K439" s="97"/>
      <c r="L439" s="97"/>
      <c r="M439" s="97"/>
      <c r="N439" s="97"/>
      <c r="O439" s="97"/>
      <c r="P439" s="97"/>
      <c r="Q439" s="97"/>
      <c r="R439" s="97"/>
      <c r="S439" s="97"/>
      <c r="T439" s="97"/>
      <c r="U439" s="97"/>
      <c r="V439" s="97"/>
      <c r="W439" s="97"/>
      <c r="X439" s="97"/>
      <c r="Y439" s="98"/>
      <c r="Z439" s="104"/>
    </row>
    <row r="440" spans="1:26" x14ac:dyDescent="0.35">
      <c r="A440" s="100"/>
      <c r="B440" s="101"/>
      <c r="C440" s="101"/>
      <c r="D440" s="102"/>
      <c r="E440" s="103"/>
      <c r="F440" s="96"/>
      <c r="G440" s="97"/>
      <c r="H440" s="98"/>
      <c r="I440" s="96"/>
      <c r="J440" s="97"/>
      <c r="K440" s="97"/>
      <c r="L440" s="97"/>
      <c r="M440" s="97"/>
      <c r="N440" s="97"/>
      <c r="O440" s="97"/>
      <c r="P440" s="97"/>
      <c r="Q440" s="97"/>
      <c r="R440" s="97"/>
      <c r="S440" s="97"/>
      <c r="T440" s="97"/>
      <c r="U440" s="97"/>
      <c r="V440" s="97"/>
      <c r="W440" s="97"/>
      <c r="X440" s="97"/>
      <c r="Y440" s="98"/>
      <c r="Z440" s="104"/>
    </row>
    <row r="441" spans="1:26" x14ac:dyDescent="0.35">
      <c r="A441" s="100"/>
      <c r="B441" s="101"/>
      <c r="C441" s="101"/>
      <c r="D441" s="102"/>
      <c r="E441" s="103"/>
      <c r="F441" s="96"/>
      <c r="G441" s="97"/>
      <c r="H441" s="98"/>
      <c r="I441" s="96"/>
      <c r="J441" s="97"/>
      <c r="K441" s="97"/>
      <c r="L441" s="97"/>
      <c r="M441" s="97"/>
      <c r="N441" s="97"/>
      <c r="O441" s="97"/>
      <c r="P441" s="97"/>
      <c r="Q441" s="97"/>
      <c r="R441" s="97"/>
      <c r="S441" s="97"/>
      <c r="T441" s="97"/>
      <c r="U441" s="97"/>
      <c r="V441" s="97"/>
      <c r="W441" s="97"/>
      <c r="X441" s="97"/>
      <c r="Y441" s="98"/>
      <c r="Z441" s="104"/>
    </row>
    <row r="442" spans="1:26" x14ac:dyDescent="0.35">
      <c r="A442" s="100"/>
      <c r="B442" s="101"/>
      <c r="C442" s="101"/>
      <c r="D442" s="102"/>
      <c r="E442" s="103"/>
      <c r="F442" s="96"/>
      <c r="G442" s="97"/>
      <c r="H442" s="98"/>
      <c r="I442" s="96"/>
      <c r="J442" s="97"/>
      <c r="K442" s="97"/>
      <c r="L442" s="97"/>
      <c r="M442" s="97"/>
      <c r="N442" s="97"/>
      <c r="O442" s="97"/>
      <c r="P442" s="97"/>
      <c r="Q442" s="97"/>
      <c r="R442" s="97"/>
      <c r="S442" s="97"/>
      <c r="T442" s="97"/>
      <c r="U442" s="97"/>
      <c r="V442" s="97"/>
      <c r="W442" s="97"/>
      <c r="X442" s="97"/>
      <c r="Y442" s="98"/>
      <c r="Z442" s="104"/>
    </row>
    <row r="443" spans="1:26" x14ac:dyDescent="0.35">
      <c r="A443" s="100"/>
      <c r="B443" s="101"/>
      <c r="C443" s="101"/>
      <c r="D443" s="102"/>
      <c r="E443" s="103"/>
      <c r="F443" s="96"/>
      <c r="G443" s="97"/>
      <c r="H443" s="98"/>
      <c r="I443" s="96"/>
      <c r="J443" s="97"/>
      <c r="K443" s="97"/>
      <c r="L443" s="97"/>
      <c r="M443" s="97"/>
      <c r="N443" s="97"/>
      <c r="O443" s="97"/>
      <c r="P443" s="97"/>
      <c r="Q443" s="97"/>
      <c r="R443" s="97"/>
      <c r="S443" s="97"/>
      <c r="T443" s="97"/>
      <c r="U443" s="97"/>
      <c r="V443" s="97"/>
      <c r="W443" s="97"/>
      <c r="X443" s="97"/>
      <c r="Y443" s="98"/>
      <c r="Z443" s="104"/>
    </row>
    <row r="444" spans="1:26" x14ac:dyDescent="0.35">
      <c r="A444" s="100"/>
      <c r="B444" s="101"/>
      <c r="C444" s="101"/>
      <c r="D444" s="102"/>
      <c r="E444" s="103"/>
      <c r="F444" s="96"/>
      <c r="G444" s="97"/>
      <c r="H444" s="98"/>
      <c r="I444" s="96"/>
      <c r="J444" s="97"/>
      <c r="K444" s="97"/>
      <c r="L444" s="97"/>
      <c r="M444" s="97"/>
      <c r="N444" s="97"/>
      <c r="O444" s="97"/>
      <c r="P444" s="97"/>
      <c r="Q444" s="97"/>
      <c r="R444" s="97"/>
      <c r="S444" s="97"/>
      <c r="T444" s="97"/>
      <c r="U444" s="97"/>
      <c r="V444" s="97"/>
      <c r="W444" s="97"/>
      <c r="X444" s="97"/>
      <c r="Y444" s="98"/>
      <c r="Z444" s="104"/>
    </row>
    <row r="445" spans="1:26" x14ac:dyDescent="0.35">
      <c r="A445" s="100"/>
      <c r="B445" s="101"/>
      <c r="C445" s="101"/>
      <c r="D445" s="102"/>
      <c r="E445" s="103"/>
      <c r="F445" s="96"/>
      <c r="G445" s="97"/>
      <c r="H445" s="98"/>
      <c r="I445" s="96"/>
      <c r="J445" s="97"/>
      <c r="K445" s="97"/>
      <c r="L445" s="97"/>
      <c r="M445" s="97"/>
      <c r="N445" s="97"/>
      <c r="O445" s="97"/>
      <c r="P445" s="97"/>
      <c r="Q445" s="97"/>
      <c r="R445" s="97"/>
      <c r="S445" s="97"/>
      <c r="T445" s="97"/>
      <c r="U445" s="97"/>
      <c r="V445" s="97"/>
      <c r="W445" s="97"/>
      <c r="X445" s="97"/>
      <c r="Y445" s="98"/>
      <c r="Z445" s="104"/>
    </row>
    <row r="446" spans="1:26" x14ac:dyDescent="0.35">
      <c r="A446" s="100"/>
      <c r="B446" s="101"/>
      <c r="C446" s="101"/>
      <c r="D446" s="102"/>
      <c r="E446" s="103"/>
      <c r="F446" s="96"/>
      <c r="G446" s="97"/>
      <c r="H446" s="98"/>
      <c r="I446" s="96"/>
      <c r="J446" s="97"/>
      <c r="K446" s="97"/>
      <c r="L446" s="97"/>
      <c r="M446" s="97"/>
      <c r="N446" s="97"/>
      <c r="O446" s="97"/>
      <c r="P446" s="97"/>
      <c r="Q446" s="97"/>
      <c r="R446" s="97"/>
      <c r="S446" s="97"/>
      <c r="T446" s="97"/>
      <c r="U446" s="97"/>
      <c r="V446" s="97"/>
      <c r="W446" s="97"/>
      <c r="X446" s="97"/>
      <c r="Y446" s="98"/>
      <c r="Z446" s="104"/>
    </row>
    <row r="447" spans="1:26" x14ac:dyDescent="0.35">
      <c r="A447" s="100"/>
      <c r="B447" s="101"/>
      <c r="C447" s="101"/>
      <c r="D447" s="102"/>
      <c r="E447" s="103"/>
      <c r="F447" s="96"/>
      <c r="G447" s="97"/>
      <c r="H447" s="98"/>
      <c r="I447" s="96"/>
      <c r="J447" s="97"/>
      <c r="K447" s="97"/>
      <c r="L447" s="97"/>
      <c r="M447" s="97"/>
      <c r="N447" s="97"/>
      <c r="O447" s="97"/>
      <c r="P447" s="97"/>
      <c r="Q447" s="97"/>
      <c r="R447" s="97"/>
      <c r="S447" s="97"/>
      <c r="T447" s="97"/>
      <c r="U447" s="97"/>
      <c r="V447" s="97"/>
      <c r="W447" s="97"/>
      <c r="X447" s="97"/>
      <c r="Y447" s="98"/>
      <c r="Z447" s="104"/>
    </row>
    <row r="448" spans="1:26" x14ac:dyDescent="0.35">
      <c r="A448" s="100"/>
      <c r="B448" s="101"/>
      <c r="C448" s="101"/>
      <c r="D448" s="102"/>
      <c r="E448" s="103"/>
      <c r="F448" s="96"/>
      <c r="G448" s="97"/>
      <c r="H448" s="98"/>
      <c r="I448" s="96"/>
      <c r="J448" s="97"/>
      <c r="K448" s="97"/>
      <c r="L448" s="97"/>
      <c r="M448" s="97"/>
      <c r="N448" s="97"/>
      <c r="O448" s="97"/>
      <c r="P448" s="97"/>
      <c r="Q448" s="97"/>
      <c r="R448" s="97"/>
      <c r="S448" s="97"/>
      <c r="T448" s="97"/>
      <c r="U448" s="97"/>
      <c r="V448" s="97"/>
      <c r="W448" s="97"/>
      <c r="X448" s="97"/>
      <c r="Y448" s="98"/>
      <c r="Z448" s="104"/>
    </row>
    <row r="449" spans="1:26" x14ac:dyDescent="0.35">
      <c r="A449" s="100"/>
      <c r="B449" s="101"/>
      <c r="C449" s="101"/>
      <c r="D449" s="102"/>
      <c r="E449" s="103"/>
      <c r="F449" s="96"/>
      <c r="G449" s="97"/>
      <c r="H449" s="98"/>
      <c r="I449" s="96"/>
      <c r="J449" s="97"/>
      <c r="K449" s="97"/>
      <c r="L449" s="97"/>
      <c r="M449" s="97"/>
      <c r="N449" s="97"/>
      <c r="O449" s="97"/>
      <c r="P449" s="97"/>
      <c r="Q449" s="97"/>
      <c r="R449" s="97"/>
      <c r="S449" s="97"/>
      <c r="T449" s="97"/>
      <c r="U449" s="97"/>
      <c r="V449" s="97"/>
      <c r="W449" s="97"/>
      <c r="X449" s="97"/>
      <c r="Y449" s="98"/>
      <c r="Z449" s="104"/>
    </row>
    <row r="450" spans="1:26" x14ac:dyDescent="0.35">
      <c r="A450" s="100"/>
      <c r="B450" s="101"/>
      <c r="C450" s="101"/>
      <c r="D450" s="102"/>
      <c r="E450" s="103"/>
      <c r="F450" s="96"/>
      <c r="G450" s="97"/>
      <c r="H450" s="98"/>
      <c r="I450" s="96"/>
      <c r="J450" s="97"/>
      <c r="K450" s="97"/>
      <c r="L450" s="97"/>
      <c r="M450" s="97"/>
      <c r="N450" s="97"/>
      <c r="O450" s="97"/>
      <c r="P450" s="97"/>
      <c r="Q450" s="97"/>
      <c r="R450" s="97"/>
      <c r="S450" s="97"/>
      <c r="T450" s="97"/>
      <c r="U450" s="97"/>
      <c r="V450" s="97"/>
      <c r="W450" s="97"/>
      <c r="X450" s="97"/>
      <c r="Y450" s="98"/>
      <c r="Z450" s="104"/>
    </row>
    <row r="451" spans="1:26" x14ac:dyDescent="0.35">
      <c r="A451" s="100"/>
      <c r="B451" s="101"/>
      <c r="C451" s="101"/>
      <c r="D451" s="102"/>
      <c r="E451" s="103"/>
      <c r="F451" s="96"/>
      <c r="G451" s="97"/>
      <c r="H451" s="98"/>
      <c r="I451" s="96"/>
      <c r="J451" s="97"/>
      <c r="K451" s="97"/>
      <c r="L451" s="97"/>
      <c r="M451" s="97"/>
      <c r="N451" s="97"/>
      <c r="O451" s="97"/>
      <c r="P451" s="97"/>
      <c r="Q451" s="97"/>
      <c r="R451" s="97"/>
      <c r="S451" s="97"/>
      <c r="T451" s="97"/>
      <c r="U451" s="97"/>
      <c r="V451" s="97"/>
      <c r="W451" s="97"/>
      <c r="X451" s="97"/>
      <c r="Y451" s="98"/>
      <c r="Z451" s="104"/>
    </row>
    <row r="452" spans="1:26" x14ac:dyDescent="0.35">
      <c r="A452" s="100"/>
      <c r="B452" s="101"/>
      <c r="C452" s="101"/>
      <c r="D452" s="102"/>
      <c r="E452" s="103"/>
      <c r="F452" s="96"/>
      <c r="G452" s="97"/>
      <c r="H452" s="98"/>
      <c r="I452" s="96"/>
      <c r="J452" s="97"/>
      <c r="K452" s="97"/>
      <c r="L452" s="97"/>
      <c r="M452" s="97"/>
      <c r="N452" s="97"/>
      <c r="O452" s="97"/>
      <c r="P452" s="97"/>
      <c r="Q452" s="97"/>
      <c r="R452" s="97"/>
      <c r="S452" s="97"/>
      <c r="T452" s="97"/>
      <c r="U452" s="97"/>
      <c r="V452" s="97"/>
      <c r="W452" s="97"/>
      <c r="X452" s="97"/>
      <c r="Y452" s="98"/>
      <c r="Z452" s="104"/>
    </row>
    <row r="453" spans="1:26" x14ac:dyDescent="0.35">
      <c r="A453" s="100"/>
      <c r="B453" s="101"/>
      <c r="C453" s="101"/>
      <c r="D453" s="102"/>
      <c r="E453" s="103"/>
      <c r="F453" s="96"/>
      <c r="G453" s="97"/>
      <c r="H453" s="98"/>
      <c r="I453" s="96"/>
      <c r="J453" s="97"/>
      <c r="K453" s="97"/>
      <c r="L453" s="97"/>
      <c r="M453" s="97"/>
      <c r="N453" s="97"/>
      <c r="O453" s="97"/>
      <c r="P453" s="97"/>
      <c r="Q453" s="97"/>
      <c r="R453" s="97"/>
      <c r="S453" s="97"/>
      <c r="T453" s="97"/>
      <c r="U453" s="97"/>
      <c r="V453" s="97"/>
      <c r="W453" s="97"/>
      <c r="X453" s="97"/>
      <c r="Y453" s="98"/>
      <c r="Z453" s="104"/>
    </row>
    <row r="454" spans="1:26" x14ac:dyDescent="0.35">
      <c r="A454" s="100"/>
      <c r="B454" s="101"/>
      <c r="C454" s="101"/>
      <c r="D454" s="102"/>
      <c r="E454" s="103"/>
      <c r="F454" s="96"/>
      <c r="G454" s="97"/>
      <c r="H454" s="98"/>
      <c r="I454" s="96"/>
      <c r="J454" s="97"/>
      <c r="K454" s="97"/>
      <c r="L454" s="97"/>
      <c r="M454" s="97"/>
      <c r="N454" s="97"/>
      <c r="O454" s="97"/>
      <c r="P454" s="97"/>
      <c r="Q454" s="97"/>
      <c r="R454" s="97"/>
      <c r="S454" s="97"/>
      <c r="T454" s="97"/>
      <c r="U454" s="97"/>
      <c r="V454" s="97"/>
      <c r="W454" s="97"/>
      <c r="X454" s="97"/>
      <c r="Y454" s="98"/>
      <c r="Z454" s="104"/>
    </row>
    <row r="455" spans="1:26" x14ac:dyDescent="0.35">
      <c r="A455" s="100"/>
      <c r="B455" s="101"/>
      <c r="C455" s="101"/>
      <c r="D455" s="102"/>
      <c r="E455" s="103"/>
      <c r="F455" s="96"/>
      <c r="G455" s="97"/>
      <c r="H455" s="98"/>
      <c r="I455" s="96"/>
      <c r="J455" s="97"/>
      <c r="K455" s="97"/>
      <c r="L455" s="97"/>
      <c r="M455" s="97"/>
      <c r="N455" s="97"/>
      <c r="O455" s="97"/>
      <c r="P455" s="97"/>
      <c r="Q455" s="97"/>
      <c r="R455" s="97"/>
      <c r="S455" s="97"/>
      <c r="T455" s="97"/>
      <c r="U455" s="97"/>
      <c r="V455" s="97"/>
      <c r="W455" s="97"/>
      <c r="X455" s="97"/>
      <c r="Y455" s="98"/>
      <c r="Z455" s="104"/>
    </row>
    <row r="456" spans="1:26" x14ac:dyDescent="0.35">
      <c r="A456" s="100"/>
      <c r="B456" s="101"/>
      <c r="C456" s="101"/>
      <c r="D456" s="102"/>
      <c r="E456" s="103"/>
      <c r="F456" s="96"/>
      <c r="G456" s="97"/>
      <c r="H456" s="98"/>
      <c r="I456" s="96"/>
      <c r="J456" s="97"/>
      <c r="K456" s="97"/>
      <c r="L456" s="97"/>
      <c r="M456" s="97"/>
      <c r="N456" s="97"/>
      <c r="O456" s="97"/>
      <c r="P456" s="97"/>
      <c r="Q456" s="97"/>
      <c r="R456" s="97"/>
      <c r="S456" s="97"/>
      <c r="T456" s="97"/>
      <c r="U456" s="97"/>
      <c r="V456" s="97"/>
      <c r="W456" s="97"/>
      <c r="X456" s="97"/>
      <c r="Y456" s="98"/>
      <c r="Z456" s="104"/>
    </row>
    <row r="457" spans="1:26" x14ac:dyDescent="0.35">
      <c r="A457" s="100"/>
      <c r="B457" s="101"/>
      <c r="C457" s="101"/>
      <c r="D457" s="102"/>
      <c r="E457" s="103"/>
      <c r="F457" s="96"/>
      <c r="G457" s="97"/>
      <c r="H457" s="98"/>
      <c r="I457" s="96"/>
      <c r="J457" s="97"/>
      <c r="K457" s="97"/>
      <c r="L457" s="97"/>
      <c r="M457" s="97"/>
      <c r="N457" s="97"/>
      <c r="O457" s="97"/>
      <c r="P457" s="97"/>
      <c r="Q457" s="97"/>
      <c r="R457" s="97"/>
      <c r="S457" s="97"/>
      <c r="T457" s="97"/>
      <c r="U457" s="97"/>
      <c r="V457" s="97"/>
      <c r="W457" s="97"/>
      <c r="X457" s="97"/>
      <c r="Y457" s="98"/>
      <c r="Z457" s="104"/>
    </row>
    <row r="458" spans="1:26" x14ac:dyDescent="0.35">
      <c r="A458" s="100"/>
      <c r="B458" s="101"/>
      <c r="C458" s="101"/>
      <c r="D458" s="102"/>
      <c r="E458" s="103"/>
      <c r="F458" s="96"/>
      <c r="G458" s="97"/>
      <c r="H458" s="98"/>
      <c r="I458" s="96"/>
      <c r="J458" s="97"/>
      <c r="K458" s="97"/>
      <c r="L458" s="97"/>
      <c r="M458" s="97"/>
      <c r="N458" s="97"/>
      <c r="O458" s="97"/>
      <c r="P458" s="97"/>
      <c r="Q458" s="97"/>
      <c r="R458" s="97"/>
      <c r="S458" s="97"/>
      <c r="T458" s="97"/>
      <c r="U458" s="97"/>
      <c r="V458" s="97"/>
      <c r="W458" s="97"/>
      <c r="X458" s="97"/>
      <c r="Y458" s="98"/>
      <c r="Z458" s="104"/>
    </row>
    <row r="459" spans="1:26" x14ac:dyDescent="0.35">
      <c r="A459" s="100"/>
      <c r="B459" s="101"/>
      <c r="C459" s="101"/>
      <c r="D459" s="102"/>
      <c r="E459" s="103"/>
      <c r="F459" s="96"/>
      <c r="G459" s="97"/>
      <c r="H459" s="98"/>
      <c r="I459" s="96"/>
      <c r="J459" s="97"/>
      <c r="K459" s="97"/>
      <c r="L459" s="97"/>
      <c r="M459" s="97"/>
      <c r="N459" s="97"/>
      <c r="O459" s="97"/>
      <c r="P459" s="97"/>
      <c r="Q459" s="97"/>
      <c r="R459" s="97"/>
      <c r="S459" s="97"/>
      <c r="T459" s="97"/>
      <c r="U459" s="97"/>
      <c r="V459" s="97"/>
      <c r="W459" s="97"/>
      <c r="X459" s="97"/>
      <c r="Y459" s="98"/>
      <c r="Z459" s="104"/>
    </row>
    <row r="460" spans="1:26" x14ac:dyDescent="0.35">
      <c r="A460" s="100"/>
      <c r="B460" s="101"/>
      <c r="C460" s="101"/>
      <c r="D460" s="102"/>
      <c r="E460" s="103"/>
      <c r="F460" s="96"/>
      <c r="G460" s="97"/>
      <c r="H460" s="98"/>
      <c r="I460" s="96"/>
      <c r="J460" s="97"/>
      <c r="K460" s="97"/>
      <c r="L460" s="97"/>
      <c r="M460" s="97"/>
      <c r="N460" s="97"/>
      <c r="O460" s="97"/>
      <c r="P460" s="97"/>
      <c r="Q460" s="97"/>
      <c r="R460" s="97"/>
      <c r="S460" s="97"/>
      <c r="T460" s="97"/>
      <c r="U460" s="97"/>
      <c r="V460" s="97"/>
      <c r="W460" s="97"/>
      <c r="X460" s="97"/>
      <c r="Y460" s="98"/>
      <c r="Z460" s="104"/>
    </row>
    <row r="461" spans="1:26" x14ac:dyDescent="0.35">
      <c r="A461" s="100"/>
      <c r="B461" s="101"/>
      <c r="C461" s="101"/>
      <c r="D461" s="102"/>
      <c r="E461" s="103"/>
      <c r="F461" s="96"/>
      <c r="G461" s="97"/>
      <c r="H461" s="98"/>
      <c r="I461" s="96"/>
      <c r="J461" s="97"/>
      <c r="K461" s="97"/>
      <c r="L461" s="97"/>
      <c r="M461" s="97"/>
      <c r="N461" s="97"/>
      <c r="O461" s="97"/>
      <c r="P461" s="97"/>
      <c r="Q461" s="97"/>
      <c r="R461" s="97"/>
      <c r="S461" s="97"/>
      <c r="T461" s="97"/>
      <c r="U461" s="97"/>
      <c r="V461" s="97"/>
      <c r="W461" s="97"/>
      <c r="X461" s="97"/>
      <c r="Y461" s="98"/>
      <c r="Z461" s="104"/>
    </row>
    <row r="462" spans="1:26" x14ac:dyDescent="0.35">
      <c r="A462" s="100"/>
      <c r="B462" s="101"/>
      <c r="C462" s="101"/>
      <c r="D462" s="102"/>
      <c r="E462" s="103"/>
      <c r="F462" s="96"/>
      <c r="G462" s="97"/>
      <c r="H462" s="98"/>
      <c r="I462" s="96"/>
      <c r="J462" s="97"/>
      <c r="K462" s="97"/>
      <c r="L462" s="97"/>
      <c r="M462" s="97"/>
      <c r="N462" s="97"/>
      <c r="O462" s="97"/>
      <c r="P462" s="97"/>
      <c r="Q462" s="97"/>
      <c r="R462" s="97"/>
      <c r="S462" s="97"/>
      <c r="T462" s="97"/>
      <c r="U462" s="97"/>
      <c r="V462" s="97"/>
      <c r="W462" s="97"/>
      <c r="X462" s="97"/>
      <c r="Y462" s="98"/>
      <c r="Z462" s="104"/>
    </row>
    <row r="463" spans="1:26" x14ac:dyDescent="0.35">
      <c r="A463" s="100"/>
      <c r="B463" s="101"/>
      <c r="C463" s="101"/>
      <c r="D463" s="102"/>
      <c r="E463" s="103"/>
      <c r="F463" s="96"/>
      <c r="G463" s="97"/>
      <c r="H463" s="98"/>
      <c r="I463" s="96"/>
      <c r="J463" s="97"/>
      <c r="K463" s="97"/>
      <c r="L463" s="97"/>
      <c r="M463" s="97"/>
      <c r="N463" s="97"/>
      <c r="O463" s="97"/>
      <c r="P463" s="97"/>
      <c r="Q463" s="97"/>
      <c r="R463" s="97"/>
      <c r="S463" s="97"/>
      <c r="T463" s="97"/>
      <c r="U463" s="97"/>
      <c r="V463" s="97"/>
      <c r="W463" s="97"/>
      <c r="X463" s="97"/>
      <c r="Y463" s="98"/>
      <c r="Z463" s="104"/>
    </row>
    <row r="464" spans="1:26" x14ac:dyDescent="0.35">
      <c r="A464" s="100"/>
      <c r="B464" s="101"/>
      <c r="C464" s="101"/>
      <c r="D464" s="102"/>
      <c r="E464" s="103"/>
      <c r="F464" s="96"/>
      <c r="G464" s="97"/>
      <c r="H464" s="98"/>
      <c r="I464" s="96"/>
      <c r="J464" s="97"/>
      <c r="K464" s="97"/>
      <c r="L464" s="97"/>
      <c r="M464" s="97"/>
      <c r="N464" s="97"/>
      <c r="O464" s="97"/>
      <c r="P464" s="97"/>
      <c r="Q464" s="97"/>
      <c r="R464" s="97"/>
      <c r="S464" s="97"/>
      <c r="T464" s="97"/>
      <c r="U464" s="97"/>
      <c r="V464" s="97"/>
      <c r="W464" s="97"/>
      <c r="X464" s="97"/>
      <c r="Y464" s="98"/>
      <c r="Z464" s="104"/>
    </row>
    <row r="465" spans="1:26" x14ac:dyDescent="0.35">
      <c r="A465" s="100"/>
      <c r="B465" s="101"/>
      <c r="C465" s="101"/>
      <c r="D465" s="102"/>
      <c r="E465" s="103"/>
      <c r="F465" s="96"/>
      <c r="G465" s="97"/>
      <c r="H465" s="98"/>
      <c r="I465" s="96"/>
      <c r="J465" s="97"/>
      <c r="K465" s="97"/>
      <c r="L465" s="97"/>
      <c r="M465" s="97"/>
      <c r="N465" s="97"/>
      <c r="O465" s="97"/>
      <c r="P465" s="97"/>
      <c r="Q465" s="97"/>
      <c r="R465" s="97"/>
      <c r="S465" s="97"/>
      <c r="T465" s="97"/>
      <c r="U465" s="97"/>
      <c r="V465" s="97"/>
      <c r="W465" s="97"/>
      <c r="X465" s="97"/>
      <c r="Y465" s="98"/>
      <c r="Z465" s="104"/>
    </row>
    <row r="466" spans="1:26" x14ac:dyDescent="0.35">
      <c r="A466" s="100"/>
      <c r="B466" s="101"/>
      <c r="C466" s="101"/>
      <c r="D466" s="102"/>
      <c r="E466" s="103"/>
      <c r="F466" s="96"/>
      <c r="G466" s="97"/>
      <c r="H466" s="98"/>
      <c r="I466" s="96"/>
      <c r="J466" s="97"/>
      <c r="K466" s="97"/>
      <c r="L466" s="97"/>
      <c r="M466" s="97"/>
      <c r="N466" s="97"/>
      <c r="O466" s="97"/>
      <c r="P466" s="97"/>
      <c r="Q466" s="97"/>
      <c r="R466" s="97"/>
      <c r="S466" s="97"/>
      <c r="T466" s="97"/>
      <c r="U466" s="97"/>
      <c r="V466" s="97"/>
      <c r="W466" s="97"/>
      <c r="X466" s="97"/>
      <c r="Y466" s="98"/>
      <c r="Z466" s="104"/>
    </row>
    <row r="467" spans="1:26" x14ac:dyDescent="0.35">
      <c r="A467" s="100"/>
      <c r="B467" s="101"/>
      <c r="C467" s="101"/>
      <c r="D467" s="102"/>
      <c r="E467" s="103"/>
      <c r="F467" s="96"/>
      <c r="G467" s="97"/>
      <c r="H467" s="98"/>
      <c r="I467" s="96"/>
      <c r="J467" s="97"/>
      <c r="K467" s="97"/>
      <c r="L467" s="97"/>
      <c r="M467" s="97"/>
      <c r="N467" s="97"/>
      <c r="O467" s="97"/>
      <c r="P467" s="97"/>
      <c r="Q467" s="97"/>
      <c r="R467" s="97"/>
      <c r="S467" s="97"/>
      <c r="T467" s="97"/>
      <c r="U467" s="97"/>
      <c r="V467" s="97"/>
      <c r="W467" s="97"/>
      <c r="X467" s="97"/>
      <c r="Y467" s="98"/>
      <c r="Z467" s="104"/>
    </row>
    <row r="468" spans="1:26" x14ac:dyDescent="0.35">
      <c r="A468" s="100"/>
      <c r="B468" s="101"/>
      <c r="C468" s="101"/>
      <c r="D468" s="102"/>
      <c r="E468" s="103"/>
      <c r="F468" s="96"/>
      <c r="G468" s="97"/>
      <c r="H468" s="98"/>
      <c r="I468" s="96"/>
      <c r="J468" s="97"/>
      <c r="K468" s="97"/>
      <c r="L468" s="97"/>
      <c r="M468" s="97"/>
      <c r="N468" s="97"/>
      <c r="O468" s="97"/>
      <c r="P468" s="97"/>
      <c r="Q468" s="97"/>
      <c r="R468" s="97"/>
      <c r="S468" s="97"/>
      <c r="T468" s="97"/>
      <c r="U468" s="97"/>
      <c r="V468" s="97"/>
      <c r="W468" s="97"/>
      <c r="X468" s="97"/>
      <c r="Y468" s="98"/>
      <c r="Z468" s="104"/>
    </row>
    <row r="469" spans="1:26" x14ac:dyDescent="0.35">
      <c r="A469" s="100"/>
      <c r="B469" s="101"/>
      <c r="C469" s="101"/>
      <c r="D469" s="102"/>
      <c r="E469" s="103"/>
      <c r="F469" s="96"/>
      <c r="G469" s="97"/>
      <c r="H469" s="98"/>
      <c r="I469" s="96"/>
      <c r="J469" s="97"/>
      <c r="K469" s="97"/>
      <c r="L469" s="97"/>
      <c r="M469" s="97"/>
      <c r="N469" s="97"/>
      <c r="O469" s="97"/>
      <c r="P469" s="97"/>
      <c r="Q469" s="97"/>
      <c r="R469" s="97"/>
      <c r="S469" s="97"/>
      <c r="T469" s="97"/>
      <c r="U469" s="97"/>
      <c r="V469" s="97"/>
      <c r="W469" s="97"/>
      <c r="X469" s="97"/>
      <c r="Y469" s="98"/>
      <c r="Z469" s="104"/>
    </row>
    <row r="470" spans="1:26" x14ac:dyDescent="0.35">
      <c r="A470" s="100"/>
      <c r="B470" s="101"/>
      <c r="C470" s="101"/>
      <c r="D470" s="102"/>
      <c r="E470" s="103"/>
      <c r="F470" s="96"/>
      <c r="G470" s="97"/>
      <c r="H470" s="98"/>
      <c r="I470" s="96"/>
      <c r="J470" s="97"/>
      <c r="K470" s="97"/>
      <c r="L470" s="97"/>
      <c r="M470" s="97"/>
      <c r="N470" s="97"/>
      <c r="O470" s="97"/>
      <c r="P470" s="97"/>
      <c r="Q470" s="97"/>
      <c r="R470" s="97"/>
      <c r="S470" s="97"/>
      <c r="T470" s="97"/>
      <c r="U470" s="97"/>
      <c r="V470" s="97"/>
      <c r="W470" s="97"/>
      <c r="X470" s="97"/>
      <c r="Y470" s="98"/>
      <c r="Z470" s="104"/>
    </row>
    <row r="471" spans="1:26" x14ac:dyDescent="0.35">
      <c r="A471" s="100"/>
      <c r="B471" s="101"/>
      <c r="C471" s="101"/>
      <c r="D471" s="102"/>
      <c r="E471" s="103"/>
      <c r="F471" s="96"/>
      <c r="G471" s="97"/>
      <c r="H471" s="98"/>
      <c r="I471" s="96"/>
      <c r="J471" s="97"/>
      <c r="K471" s="97"/>
      <c r="L471" s="97"/>
      <c r="M471" s="97"/>
      <c r="N471" s="97"/>
      <c r="O471" s="97"/>
      <c r="P471" s="97"/>
      <c r="Q471" s="97"/>
      <c r="R471" s="97"/>
      <c r="S471" s="97"/>
      <c r="T471" s="97"/>
      <c r="U471" s="97"/>
      <c r="V471" s="97"/>
      <c r="W471" s="97"/>
      <c r="X471" s="97"/>
      <c r="Y471" s="98"/>
      <c r="Z471" s="104"/>
    </row>
    <row r="472" spans="1:26" x14ac:dyDescent="0.35">
      <c r="A472" s="100"/>
      <c r="B472" s="101"/>
      <c r="C472" s="101"/>
      <c r="D472" s="102"/>
      <c r="E472" s="103"/>
      <c r="F472" s="96"/>
      <c r="G472" s="97"/>
      <c r="H472" s="98"/>
      <c r="I472" s="96"/>
      <c r="J472" s="97"/>
      <c r="K472" s="97"/>
      <c r="L472" s="97"/>
      <c r="M472" s="97"/>
      <c r="N472" s="97"/>
      <c r="O472" s="97"/>
      <c r="P472" s="97"/>
      <c r="Q472" s="97"/>
      <c r="R472" s="97"/>
      <c r="S472" s="97"/>
      <c r="T472" s="97"/>
      <c r="U472" s="97"/>
      <c r="V472" s="97"/>
      <c r="W472" s="97"/>
      <c r="X472" s="97"/>
      <c r="Y472" s="98"/>
      <c r="Z472" s="104"/>
    </row>
    <row r="473" spans="1:26" x14ac:dyDescent="0.35">
      <c r="A473" s="100"/>
      <c r="B473" s="101"/>
      <c r="C473" s="101"/>
      <c r="D473" s="102"/>
      <c r="E473" s="103"/>
      <c r="F473" s="96"/>
      <c r="G473" s="97"/>
      <c r="H473" s="98"/>
      <c r="I473" s="96"/>
      <c r="J473" s="97"/>
      <c r="K473" s="97"/>
      <c r="L473" s="97"/>
      <c r="M473" s="97"/>
      <c r="N473" s="97"/>
      <c r="O473" s="97"/>
      <c r="P473" s="97"/>
      <c r="Q473" s="97"/>
      <c r="R473" s="97"/>
      <c r="S473" s="97"/>
      <c r="T473" s="97"/>
      <c r="U473" s="97"/>
      <c r="V473" s="97"/>
      <c r="W473" s="97"/>
      <c r="X473" s="97"/>
      <c r="Y473" s="98"/>
      <c r="Z473" s="104"/>
    </row>
    <row r="474" spans="1:26" x14ac:dyDescent="0.35">
      <c r="A474" s="100"/>
      <c r="B474" s="101"/>
      <c r="C474" s="101"/>
      <c r="D474" s="102"/>
      <c r="E474" s="103"/>
      <c r="F474" s="96"/>
      <c r="G474" s="97"/>
      <c r="H474" s="98"/>
      <c r="I474" s="96"/>
      <c r="J474" s="97"/>
      <c r="K474" s="97"/>
      <c r="L474" s="97"/>
      <c r="M474" s="97"/>
      <c r="N474" s="97"/>
      <c r="O474" s="97"/>
      <c r="P474" s="97"/>
      <c r="Q474" s="97"/>
      <c r="R474" s="97"/>
      <c r="S474" s="97"/>
      <c r="T474" s="97"/>
      <c r="U474" s="97"/>
      <c r="V474" s="97"/>
      <c r="W474" s="97"/>
      <c r="X474" s="97"/>
      <c r="Y474" s="98"/>
      <c r="Z474" s="104"/>
    </row>
    <row r="475" spans="1:26" x14ac:dyDescent="0.35">
      <c r="A475" s="100"/>
      <c r="B475" s="101"/>
      <c r="C475" s="101"/>
      <c r="D475" s="102"/>
      <c r="E475" s="103"/>
      <c r="F475" s="96"/>
      <c r="G475" s="97"/>
      <c r="H475" s="98"/>
      <c r="I475" s="96"/>
      <c r="J475" s="97"/>
      <c r="K475" s="97"/>
      <c r="L475" s="97"/>
      <c r="M475" s="97"/>
      <c r="N475" s="97"/>
      <c r="O475" s="97"/>
      <c r="P475" s="97"/>
      <c r="Q475" s="97"/>
      <c r="R475" s="97"/>
      <c r="S475" s="97"/>
      <c r="T475" s="97"/>
      <c r="U475" s="97"/>
      <c r="V475" s="97"/>
      <c r="W475" s="97"/>
      <c r="X475" s="97"/>
      <c r="Y475" s="98"/>
      <c r="Z475" s="104"/>
    </row>
    <row r="476" spans="1:26" x14ac:dyDescent="0.35">
      <c r="A476" s="100"/>
      <c r="B476" s="101"/>
      <c r="C476" s="101"/>
      <c r="D476" s="102"/>
      <c r="E476" s="103"/>
      <c r="F476" s="96"/>
      <c r="G476" s="97"/>
      <c r="H476" s="98"/>
      <c r="I476" s="96"/>
      <c r="J476" s="97"/>
      <c r="K476" s="97"/>
      <c r="L476" s="97"/>
      <c r="M476" s="97"/>
      <c r="N476" s="97"/>
      <c r="O476" s="97"/>
      <c r="P476" s="97"/>
      <c r="Q476" s="97"/>
      <c r="R476" s="97"/>
      <c r="S476" s="97"/>
      <c r="T476" s="97"/>
      <c r="U476" s="97"/>
      <c r="V476" s="97"/>
      <c r="W476" s="97"/>
      <c r="X476" s="97"/>
      <c r="Y476" s="98"/>
      <c r="Z476" s="104"/>
    </row>
    <row r="477" spans="1:26" x14ac:dyDescent="0.35">
      <c r="A477" s="100"/>
      <c r="B477" s="101"/>
      <c r="C477" s="101"/>
      <c r="D477" s="102"/>
      <c r="E477" s="103"/>
      <c r="F477" s="96"/>
      <c r="G477" s="97"/>
      <c r="H477" s="98"/>
      <c r="I477" s="96"/>
      <c r="J477" s="97"/>
      <c r="K477" s="97"/>
      <c r="L477" s="97"/>
      <c r="M477" s="97"/>
      <c r="N477" s="97"/>
      <c r="O477" s="97"/>
      <c r="P477" s="97"/>
      <c r="Q477" s="97"/>
      <c r="R477" s="97"/>
      <c r="S477" s="97"/>
      <c r="T477" s="97"/>
      <c r="U477" s="97"/>
      <c r="V477" s="97"/>
      <c r="W477" s="97"/>
      <c r="X477" s="97"/>
      <c r="Y477" s="98"/>
      <c r="Z477" s="104"/>
    </row>
    <row r="478" spans="1:26" x14ac:dyDescent="0.35">
      <c r="A478" s="100"/>
      <c r="B478" s="101"/>
      <c r="C478" s="101"/>
      <c r="D478" s="102"/>
      <c r="E478" s="103"/>
      <c r="F478" s="96"/>
      <c r="G478" s="97"/>
      <c r="H478" s="98"/>
      <c r="I478" s="96"/>
      <c r="J478" s="97"/>
      <c r="K478" s="97"/>
      <c r="L478" s="97"/>
      <c r="M478" s="97"/>
      <c r="N478" s="97"/>
      <c r="O478" s="97"/>
      <c r="P478" s="97"/>
      <c r="Q478" s="97"/>
      <c r="R478" s="97"/>
      <c r="S478" s="97"/>
      <c r="T478" s="97"/>
      <c r="U478" s="97"/>
      <c r="V478" s="97"/>
      <c r="W478" s="97"/>
      <c r="X478" s="97"/>
      <c r="Y478" s="98"/>
      <c r="Z478" s="104"/>
    </row>
    <row r="479" spans="1:26" x14ac:dyDescent="0.35">
      <c r="A479" s="100"/>
      <c r="B479" s="101"/>
      <c r="C479" s="101"/>
      <c r="D479" s="102"/>
      <c r="E479" s="103"/>
      <c r="F479" s="96"/>
      <c r="G479" s="97"/>
      <c r="H479" s="98"/>
      <c r="I479" s="96"/>
      <c r="J479" s="97"/>
      <c r="K479" s="97"/>
      <c r="L479" s="97"/>
      <c r="M479" s="97"/>
      <c r="N479" s="97"/>
      <c r="O479" s="97"/>
      <c r="P479" s="97"/>
      <c r="Q479" s="97"/>
      <c r="R479" s="97"/>
      <c r="S479" s="97"/>
      <c r="T479" s="97"/>
      <c r="U479" s="97"/>
      <c r="V479" s="97"/>
      <c r="W479" s="97"/>
      <c r="X479" s="97"/>
      <c r="Y479" s="98"/>
      <c r="Z479" s="104"/>
    </row>
    <row r="480" spans="1:26" x14ac:dyDescent="0.35">
      <c r="A480" s="100"/>
      <c r="B480" s="101"/>
      <c r="C480" s="101"/>
      <c r="D480" s="102"/>
      <c r="E480" s="103"/>
      <c r="F480" s="96"/>
      <c r="G480" s="97"/>
      <c r="H480" s="98"/>
      <c r="I480" s="96"/>
      <c r="J480" s="97"/>
      <c r="K480" s="97"/>
      <c r="L480" s="97"/>
      <c r="M480" s="97"/>
      <c r="N480" s="97"/>
      <c r="O480" s="97"/>
      <c r="P480" s="97"/>
      <c r="Q480" s="97"/>
      <c r="R480" s="97"/>
      <c r="S480" s="97"/>
      <c r="T480" s="97"/>
      <c r="U480" s="97"/>
      <c r="V480" s="97"/>
      <c r="W480" s="97"/>
      <c r="X480" s="97"/>
      <c r="Y480" s="98"/>
      <c r="Z480" s="104"/>
    </row>
    <row r="481" spans="1:26" x14ac:dyDescent="0.35">
      <c r="A481" s="100"/>
      <c r="B481" s="101"/>
      <c r="C481" s="101"/>
      <c r="D481" s="102"/>
      <c r="E481" s="103"/>
      <c r="F481" s="96"/>
      <c r="G481" s="97"/>
      <c r="H481" s="98"/>
      <c r="I481" s="96"/>
      <c r="J481" s="97"/>
      <c r="K481" s="97"/>
      <c r="L481" s="97"/>
      <c r="M481" s="97"/>
      <c r="N481" s="97"/>
      <c r="O481" s="97"/>
      <c r="P481" s="97"/>
      <c r="Q481" s="97"/>
      <c r="R481" s="97"/>
      <c r="S481" s="97"/>
      <c r="T481" s="97"/>
      <c r="U481" s="97"/>
      <c r="V481" s="97"/>
      <c r="W481" s="97"/>
      <c r="X481" s="97"/>
      <c r="Y481" s="98"/>
      <c r="Z481" s="104"/>
    </row>
    <row r="482" spans="1:26" x14ac:dyDescent="0.35">
      <c r="A482" s="100"/>
      <c r="B482" s="101"/>
      <c r="C482" s="101"/>
      <c r="D482" s="102"/>
      <c r="E482" s="103"/>
      <c r="F482" s="96"/>
      <c r="G482" s="97"/>
      <c r="H482" s="98"/>
      <c r="I482" s="96"/>
      <c r="J482" s="97"/>
      <c r="K482" s="97"/>
      <c r="L482" s="97"/>
      <c r="M482" s="97"/>
      <c r="N482" s="97"/>
      <c r="O482" s="97"/>
      <c r="P482" s="97"/>
      <c r="Q482" s="97"/>
      <c r="R482" s="97"/>
      <c r="S482" s="97"/>
      <c r="T482" s="97"/>
      <c r="U482" s="97"/>
      <c r="V482" s="97"/>
      <c r="W482" s="97"/>
      <c r="X482" s="97"/>
      <c r="Y482" s="98"/>
      <c r="Z482" s="104"/>
    </row>
    <row r="483" spans="1:26" x14ac:dyDescent="0.35">
      <c r="A483" s="100"/>
      <c r="B483" s="101"/>
      <c r="C483" s="101"/>
      <c r="D483" s="102"/>
      <c r="E483" s="103"/>
      <c r="F483" s="96"/>
      <c r="G483" s="97"/>
      <c r="H483" s="98"/>
      <c r="I483" s="96"/>
      <c r="J483" s="97"/>
      <c r="K483" s="97"/>
      <c r="L483" s="97"/>
      <c r="M483" s="97"/>
      <c r="N483" s="97"/>
      <c r="O483" s="97"/>
      <c r="P483" s="97"/>
      <c r="Q483" s="97"/>
      <c r="R483" s="97"/>
      <c r="S483" s="97"/>
      <c r="T483" s="97"/>
      <c r="U483" s="97"/>
      <c r="V483" s="97"/>
      <c r="W483" s="97"/>
      <c r="X483" s="97"/>
      <c r="Y483" s="98"/>
      <c r="Z483" s="104"/>
    </row>
    <row r="484" spans="1:26" x14ac:dyDescent="0.35">
      <c r="A484" s="100"/>
      <c r="B484" s="101"/>
      <c r="C484" s="101"/>
      <c r="D484" s="102"/>
      <c r="E484" s="103"/>
      <c r="F484" s="96"/>
      <c r="G484" s="97"/>
      <c r="H484" s="98"/>
      <c r="I484" s="96"/>
      <c r="J484" s="97"/>
      <c r="K484" s="97"/>
      <c r="L484" s="97"/>
      <c r="M484" s="97"/>
      <c r="N484" s="97"/>
      <c r="O484" s="97"/>
      <c r="P484" s="97"/>
      <c r="Q484" s="97"/>
      <c r="R484" s="97"/>
      <c r="S484" s="97"/>
      <c r="T484" s="97"/>
      <c r="U484" s="97"/>
      <c r="V484" s="97"/>
      <c r="W484" s="97"/>
      <c r="X484" s="97"/>
      <c r="Y484" s="98"/>
      <c r="Z484" s="104"/>
    </row>
    <row r="485" spans="1:26" x14ac:dyDescent="0.35">
      <c r="A485" s="100"/>
      <c r="B485" s="101"/>
      <c r="C485" s="101"/>
      <c r="D485" s="102"/>
      <c r="E485" s="103"/>
      <c r="F485" s="96"/>
      <c r="G485" s="97"/>
      <c r="H485" s="98"/>
      <c r="I485" s="96"/>
      <c r="J485" s="97"/>
      <c r="K485" s="97"/>
      <c r="L485" s="97"/>
      <c r="M485" s="97"/>
      <c r="N485" s="97"/>
      <c r="O485" s="97"/>
      <c r="P485" s="97"/>
      <c r="Q485" s="97"/>
      <c r="R485" s="97"/>
      <c r="S485" s="97"/>
      <c r="T485" s="97"/>
      <c r="U485" s="97"/>
      <c r="V485" s="97"/>
      <c r="W485" s="97"/>
      <c r="X485" s="97"/>
      <c r="Y485" s="98"/>
      <c r="Z485" s="104"/>
    </row>
    <row r="486" spans="1:26" x14ac:dyDescent="0.35">
      <c r="A486" s="100"/>
      <c r="B486" s="101"/>
      <c r="C486" s="101"/>
      <c r="D486" s="102"/>
      <c r="E486" s="103"/>
      <c r="F486" s="96"/>
      <c r="G486" s="97"/>
      <c r="H486" s="98"/>
      <c r="I486" s="96"/>
      <c r="J486" s="97"/>
      <c r="K486" s="97"/>
      <c r="L486" s="97"/>
      <c r="M486" s="97"/>
      <c r="N486" s="97"/>
      <c r="O486" s="97"/>
      <c r="P486" s="97"/>
      <c r="Q486" s="97"/>
      <c r="R486" s="97"/>
      <c r="S486" s="97"/>
      <c r="T486" s="97"/>
      <c r="U486" s="97"/>
      <c r="V486" s="97"/>
      <c r="W486" s="97"/>
      <c r="X486" s="97"/>
      <c r="Y486" s="98"/>
      <c r="Z486" s="104"/>
    </row>
    <row r="487" spans="1:26" x14ac:dyDescent="0.35">
      <c r="A487" s="100"/>
      <c r="B487" s="101"/>
      <c r="C487" s="101"/>
      <c r="D487" s="102"/>
      <c r="E487" s="103"/>
      <c r="F487" s="96"/>
      <c r="G487" s="97"/>
      <c r="H487" s="98"/>
      <c r="I487" s="96"/>
      <c r="J487" s="97"/>
      <c r="K487" s="97"/>
      <c r="L487" s="97"/>
      <c r="M487" s="97"/>
      <c r="N487" s="97"/>
      <c r="O487" s="97"/>
      <c r="P487" s="97"/>
      <c r="Q487" s="97"/>
      <c r="R487" s="97"/>
      <c r="S487" s="97"/>
      <c r="T487" s="97"/>
      <c r="U487" s="97"/>
      <c r="V487" s="97"/>
      <c r="W487" s="97"/>
      <c r="X487" s="97"/>
      <c r="Y487" s="98"/>
      <c r="Z487" s="104"/>
    </row>
    <row r="488" spans="1:26" x14ac:dyDescent="0.35">
      <c r="A488" s="100"/>
      <c r="B488" s="101"/>
      <c r="C488" s="101"/>
      <c r="D488" s="102"/>
      <c r="E488" s="103"/>
      <c r="F488" s="96"/>
      <c r="G488" s="97"/>
      <c r="H488" s="98"/>
      <c r="I488" s="96"/>
      <c r="J488" s="97"/>
      <c r="K488" s="97"/>
      <c r="L488" s="97"/>
      <c r="M488" s="97"/>
      <c r="N488" s="97"/>
      <c r="O488" s="97"/>
      <c r="P488" s="97"/>
      <c r="Q488" s="97"/>
      <c r="R488" s="97"/>
      <c r="S488" s="97"/>
      <c r="T488" s="97"/>
      <c r="U488" s="97"/>
      <c r="V488" s="97"/>
      <c r="W488" s="97"/>
      <c r="X488" s="97"/>
      <c r="Y488" s="98"/>
      <c r="Z488" s="104"/>
    </row>
    <row r="489" spans="1:26" x14ac:dyDescent="0.35">
      <c r="A489" s="100"/>
      <c r="B489" s="101"/>
      <c r="C489" s="101"/>
      <c r="D489" s="102"/>
      <c r="E489" s="103"/>
      <c r="F489" s="96"/>
      <c r="G489" s="97"/>
      <c r="H489" s="98"/>
      <c r="I489" s="96"/>
      <c r="J489" s="97"/>
      <c r="K489" s="97"/>
      <c r="L489" s="97"/>
      <c r="M489" s="97"/>
      <c r="N489" s="97"/>
      <c r="O489" s="97"/>
      <c r="P489" s="97"/>
      <c r="Q489" s="97"/>
      <c r="R489" s="97"/>
      <c r="S489" s="97"/>
      <c r="T489" s="97"/>
      <c r="U489" s="97"/>
      <c r="V489" s="97"/>
      <c r="W489" s="97"/>
      <c r="X489" s="97"/>
      <c r="Y489" s="98"/>
      <c r="Z489" s="104"/>
    </row>
    <row r="490" spans="1:26" x14ac:dyDescent="0.35">
      <c r="A490" s="100"/>
      <c r="B490" s="101"/>
      <c r="C490" s="101"/>
      <c r="D490" s="102"/>
      <c r="E490" s="103"/>
      <c r="F490" s="96"/>
      <c r="G490" s="97"/>
      <c r="H490" s="98"/>
      <c r="I490" s="96"/>
      <c r="J490" s="97"/>
      <c r="K490" s="97"/>
      <c r="L490" s="97"/>
      <c r="M490" s="97"/>
      <c r="N490" s="97"/>
      <c r="O490" s="97"/>
      <c r="P490" s="97"/>
      <c r="Q490" s="97"/>
      <c r="R490" s="97"/>
      <c r="S490" s="97"/>
      <c r="T490" s="97"/>
      <c r="U490" s="97"/>
      <c r="V490" s="97"/>
      <c r="W490" s="97"/>
      <c r="X490" s="97"/>
      <c r="Y490" s="98"/>
      <c r="Z490" s="104"/>
    </row>
    <row r="491" spans="1:26" x14ac:dyDescent="0.35">
      <c r="A491" s="100"/>
      <c r="B491" s="101"/>
      <c r="C491" s="101"/>
      <c r="D491" s="102"/>
      <c r="E491" s="103"/>
      <c r="F491" s="96"/>
      <c r="G491" s="97"/>
      <c r="H491" s="98"/>
      <c r="I491" s="96"/>
      <c r="J491" s="97"/>
      <c r="K491" s="97"/>
      <c r="L491" s="97"/>
      <c r="M491" s="97"/>
      <c r="N491" s="97"/>
      <c r="O491" s="97"/>
      <c r="P491" s="97"/>
      <c r="Q491" s="97"/>
      <c r="R491" s="97"/>
      <c r="S491" s="97"/>
      <c r="T491" s="97"/>
      <c r="U491" s="97"/>
      <c r="V491" s="97"/>
      <c r="W491" s="97"/>
      <c r="X491" s="97"/>
      <c r="Y491" s="98"/>
      <c r="Z491" s="104"/>
    </row>
    <row r="492" spans="1:26" x14ac:dyDescent="0.35">
      <c r="A492" s="100"/>
      <c r="B492" s="101"/>
      <c r="C492" s="101"/>
      <c r="D492" s="102"/>
      <c r="E492" s="103"/>
      <c r="F492" s="96"/>
      <c r="G492" s="97"/>
      <c r="H492" s="98"/>
      <c r="I492" s="96"/>
      <c r="J492" s="97"/>
      <c r="K492" s="97"/>
      <c r="L492" s="97"/>
      <c r="M492" s="97"/>
      <c r="N492" s="97"/>
      <c r="O492" s="97"/>
      <c r="P492" s="97"/>
      <c r="Q492" s="97"/>
      <c r="R492" s="97"/>
      <c r="S492" s="97"/>
      <c r="T492" s="97"/>
      <c r="U492" s="97"/>
      <c r="V492" s="97"/>
      <c r="W492" s="97"/>
      <c r="X492" s="97"/>
      <c r="Y492" s="98"/>
      <c r="Z492" s="104"/>
    </row>
    <row r="493" spans="1:26" x14ac:dyDescent="0.35">
      <c r="A493" s="100"/>
      <c r="B493" s="101"/>
      <c r="C493" s="101"/>
      <c r="D493" s="102"/>
      <c r="E493" s="103"/>
      <c r="F493" s="96"/>
      <c r="G493" s="97"/>
      <c r="H493" s="98"/>
      <c r="I493" s="96"/>
      <c r="J493" s="97"/>
      <c r="K493" s="97"/>
      <c r="L493" s="97"/>
      <c r="M493" s="97"/>
      <c r="N493" s="97"/>
      <c r="O493" s="97"/>
      <c r="P493" s="97"/>
      <c r="Q493" s="97"/>
      <c r="R493" s="97"/>
      <c r="S493" s="97"/>
      <c r="T493" s="97"/>
      <c r="U493" s="97"/>
      <c r="V493" s="97"/>
      <c r="W493" s="97"/>
      <c r="X493" s="97"/>
      <c r="Y493" s="98"/>
      <c r="Z493" s="104"/>
    </row>
    <row r="494" spans="1:26" x14ac:dyDescent="0.35">
      <c r="A494" s="100"/>
      <c r="B494" s="101"/>
      <c r="C494" s="101"/>
      <c r="D494" s="102"/>
      <c r="E494" s="103"/>
      <c r="F494" s="96"/>
      <c r="G494" s="97"/>
      <c r="H494" s="98"/>
      <c r="I494" s="96"/>
      <c r="J494" s="97"/>
      <c r="K494" s="97"/>
      <c r="L494" s="97"/>
      <c r="M494" s="97"/>
      <c r="N494" s="97"/>
      <c r="O494" s="97"/>
      <c r="P494" s="97"/>
      <c r="Q494" s="97"/>
      <c r="R494" s="97"/>
      <c r="S494" s="97"/>
      <c r="T494" s="97"/>
      <c r="U494" s="97"/>
      <c r="V494" s="97"/>
      <c r="W494" s="97"/>
      <c r="X494" s="97"/>
      <c r="Y494" s="98"/>
      <c r="Z494" s="104"/>
    </row>
    <row r="495" spans="1:26" x14ac:dyDescent="0.35">
      <c r="A495" s="100"/>
      <c r="B495" s="101"/>
      <c r="C495" s="101"/>
      <c r="D495" s="102"/>
      <c r="E495" s="103"/>
      <c r="F495" s="96"/>
      <c r="G495" s="97"/>
      <c r="H495" s="98"/>
      <c r="I495" s="96"/>
      <c r="J495" s="97"/>
      <c r="K495" s="97"/>
      <c r="L495" s="97"/>
      <c r="M495" s="97"/>
      <c r="N495" s="97"/>
      <c r="O495" s="97"/>
      <c r="P495" s="97"/>
      <c r="Q495" s="97"/>
      <c r="R495" s="97"/>
      <c r="S495" s="97"/>
      <c r="T495" s="97"/>
      <c r="U495" s="97"/>
      <c r="V495" s="97"/>
      <c r="W495" s="97"/>
      <c r="X495" s="97"/>
      <c r="Y495" s="98"/>
      <c r="Z495" s="104"/>
    </row>
    <row r="496" spans="1:26" x14ac:dyDescent="0.35">
      <c r="A496" s="100"/>
      <c r="B496" s="101"/>
      <c r="C496" s="101"/>
      <c r="D496" s="102"/>
      <c r="E496" s="103"/>
      <c r="F496" s="96"/>
      <c r="G496" s="97"/>
      <c r="H496" s="98"/>
      <c r="I496" s="96"/>
      <c r="J496" s="97"/>
      <c r="K496" s="97"/>
      <c r="L496" s="97"/>
      <c r="M496" s="97"/>
      <c r="N496" s="97"/>
      <c r="O496" s="97"/>
      <c r="P496" s="97"/>
      <c r="Q496" s="97"/>
      <c r="R496" s="97"/>
      <c r="S496" s="97"/>
      <c r="T496" s="97"/>
      <c r="U496" s="97"/>
      <c r="V496" s="97"/>
      <c r="W496" s="97"/>
      <c r="X496" s="97"/>
      <c r="Y496" s="98"/>
      <c r="Z496" s="104"/>
    </row>
    <row r="497" spans="1:26" x14ac:dyDescent="0.35">
      <c r="A497" s="100"/>
      <c r="B497" s="101"/>
      <c r="C497" s="101"/>
      <c r="D497" s="102"/>
      <c r="E497" s="103"/>
      <c r="F497" s="96"/>
      <c r="G497" s="97"/>
      <c r="H497" s="98"/>
      <c r="I497" s="96"/>
      <c r="J497" s="97"/>
      <c r="K497" s="97"/>
      <c r="L497" s="97"/>
      <c r="M497" s="97"/>
      <c r="N497" s="97"/>
      <c r="O497" s="97"/>
      <c r="P497" s="97"/>
      <c r="Q497" s="97"/>
      <c r="R497" s="97"/>
      <c r="S497" s="97"/>
      <c r="T497" s="97"/>
      <c r="U497" s="97"/>
      <c r="V497" s="97"/>
      <c r="W497" s="97"/>
      <c r="X497" s="97"/>
      <c r="Y497" s="98"/>
      <c r="Z497" s="104"/>
    </row>
    <row r="498" spans="1:26" x14ac:dyDescent="0.35">
      <c r="A498" s="100"/>
      <c r="B498" s="101"/>
      <c r="C498" s="101"/>
      <c r="D498" s="102"/>
      <c r="E498" s="103"/>
      <c r="F498" s="96"/>
      <c r="G498" s="97"/>
      <c r="H498" s="98"/>
      <c r="I498" s="96"/>
      <c r="J498" s="97"/>
      <c r="K498" s="97"/>
      <c r="L498" s="97"/>
      <c r="M498" s="97"/>
      <c r="N498" s="97"/>
      <c r="O498" s="97"/>
      <c r="P498" s="97"/>
      <c r="Q498" s="97"/>
      <c r="R498" s="97"/>
      <c r="S498" s="97"/>
      <c r="T498" s="97"/>
      <c r="U498" s="97"/>
      <c r="V498" s="97"/>
      <c r="W498" s="97"/>
      <c r="X498" s="97"/>
      <c r="Y498" s="98"/>
      <c r="Z498" s="104"/>
    </row>
    <row r="499" spans="1:26" x14ac:dyDescent="0.35">
      <c r="A499" s="100"/>
      <c r="B499" s="101"/>
      <c r="C499" s="101"/>
      <c r="D499" s="102"/>
      <c r="E499" s="103"/>
      <c r="F499" s="96"/>
      <c r="G499" s="97"/>
      <c r="H499" s="98"/>
      <c r="I499" s="96"/>
      <c r="J499" s="97"/>
      <c r="K499" s="97"/>
      <c r="L499" s="97"/>
      <c r="M499" s="97"/>
      <c r="N499" s="97"/>
      <c r="O499" s="97"/>
      <c r="P499" s="97"/>
      <c r="Q499" s="97"/>
      <c r="R499" s="97"/>
      <c r="S499" s="97"/>
      <c r="T499" s="97"/>
      <c r="U499" s="97"/>
      <c r="V499" s="97"/>
      <c r="W499" s="97"/>
      <c r="X499" s="97"/>
      <c r="Y499" s="98"/>
      <c r="Z499" s="104"/>
    </row>
    <row r="500" spans="1:26" x14ac:dyDescent="0.35">
      <c r="A500" s="100"/>
      <c r="B500" s="101"/>
      <c r="C500" s="101"/>
      <c r="D500" s="102"/>
      <c r="E500" s="103"/>
      <c r="F500" s="96"/>
      <c r="G500" s="97"/>
      <c r="H500" s="98"/>
      <c r="I500" s="96"/>
      <c r="J500" s="97"/>
      <c r="K500" s="97"/>
      <c r="L500" s="97"/>
      <c r="M500" s="97"/>
      <c r="N500" s="97"/>
      <c r="O500" s="97"/>
      <c r="P500" s="97"/>
      <c r="Q500" s="97"/>
      <c r="R500" s="97"/>
      <c r="S500" s="97"/>
      <c r="T500" s="97"/>
      <c r="U500" s="97"/>
      <c r="V500" s="97"/>
      <c r="W500" s="97"/>
      <c r="X500" s="97"/>
      <c r="Y500" s="98"/>
      <c r="Z500" s="104"/>
    </row>
  </sheetData>
  <mergeCells count="12">
    <mergeCell ref="Z1:Z4"/>
    <mergeCell ref="A2:A4"/>
    <mergeCell ref="B2:B4"/>
    <mergeCell ref="C2:C4"/>
    <mergeCell ref="D2:D4"/>
    <mergeCell ref="E2:E4"/>
    <mergeCell ref="F2:F4"/>
    <mergeCell ref="G2:G4"/>
    <mergeCell ref="H2:H4"/>
    <mergeCell ref="A1:E1"/>
    <mergeCell ref="F1:H1"/>
    <mergeCell ref="I1:Y1"/>
  </mergeCells>
  <conditionalFormatting sqref="F5:Y500">
    <cfRule type="cellIs" dxfId="5" priority="1" operator="equal">
      <formula>2</formula>
    </cfRule>
    <cfRule type="cellIs" dxfId="4" priority="2" operator="equal">
      <formula>1</formula>
    </cfRule>
    <cfRule type="cellIs" priority="5" operator="equal">
      <formula>0</formula>
    </cfRule>
  </conditionalFormatting>
  <dataValidations count="1">
    <dataValidation type="whole" allowBlank="1" showInputMessage="1" showErrorMessage="1" sqref="D5:D500" xr:uid="{02D30EED-AEF5-481B-BA9B-3CE719A7A9FF}">
      <formula1>0</formula1>
      <formula2>1000000</formula2>
    </dataValidation>
  </dataValidations>
  <hyperlinks>
    <hyperlink ref="I1:Y1" r:id="rId1" display="Sustainable development goals - https://sdgs.un.org/goals" xr:uid="{50AB2B18-4956-47DC-9492-7028467E83F7}"/>
  </hyperlinks>
  <pageMargins left="0.7" right="0.7" top="0.75" bottom="0.75" header="0.3" footer="0.3"/>
  <drawing r:id="rId2"/>
  <extLst>
    <ext xmlns:x14="http://schemas.microsoft.com/office/spreadsheetml/2009/9/main" uri="{78C0D931-6437-407d-A8EE-F0AAD7539E65}">
      <x14:conditionalFormattings>
        <x14:conditionalFormatting xmlns:xm="http://schemas.microsoft.com/office/excel/2006/main">
          <x14:cfRule type="containsText" priority="10" operator="containsText" id="{44AD5798-0FFF-4448-86C7-A2590A820739}">
            <xm:f>NOT(ISERROR(SEARCH(#REF!,F5)))</xm:f>
            <xm:f>#REF!</xm:f>
            <x14:dxf/>
          </x14:cfRule>
          <xm:sqref>F5:I500</xm:sqref>
        </x14:conditionalFormatting>
        <x14:conditionalFormatting xmlns:xm="http://schemas.microsoft.com/office/excel/2006/main">
          <x14:cfRule type="containsText" priority="6" operator="containsText" id="{D8DD96D8-BD02-45F5-BA45-24FF006F5D90}">
            <xm:f>NOT(ISERROR(SEARCH(#REF!,F5)))</xm:f>
            <xm:f>#REF!</xm:f>
            <x14:dxf>
              <fill>
                <patternFill>
                  <bgColor rgb="FF548235"/>
                </patternFill>
              </fill>
            </x14:dxf>
          </x14:cfRule>
          <x14:cfRule type="containsText" priority="7" operator="containsText" id="{0FC68B95-3AA1-4628-AE96-C96D4191035B}">
            <xm:f>NOT(ISERROR(SEARCH(#REF!,F5)))</xm:f>
            <xm:f>#REF!</xm:f>
            <x14:dxf>
              <fill>
                <patternFill>
                  <bgColor rgb="FFA9D08E"/>
                </patternFill>
              </fill>
            </x14:dxf>
          </x14:cfRule>
          <x14:cfRule type="containsText" priority="8" operator="containsText" id="{A91C4BC0-B488-445B-9BCE-234AD93E2629}">
            <xm:f>NOT(ISERROR(SEARCH(#REF!,F5)))</xm:f>
            <xm:f>#REF!</xm:f>
            <x14:dxf>
              <fill>
                <patternFill>
                  <bgColor rgb="FFE2EFDA"/>
                </patternFill>
              </fill>
            </x14:dxf>
          </x14:cfRule>
          <x14:cfRule type="containsText" priority="11" operator="containsText" id="{7490257E-A5B5-4C29-920F-7122F9C64EE0}">
            <xm:f>NOT(ISERROR(SEARCH(#REF!,F5)))</xm:f>
            <xm:f>#REF!</xm:f>
            <x14:dxf>
              <fill>
                <patternFill>
                  <bgColor rgb="FF375623"/>
                </patternFill>
              </fill>
            </x14:dxf>
          </x14:cfRule>
          <xm:sqref>F5:Y500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9688F01-BDA6-4B52-812E-969B5CF0540A}">
          <x14:formula1>
            <xm:f>'DATA - do note move or delete'!$C$1:$C$8</xm:f>
          </x14:formula1>
          <xm:sqref>C5:C500</xm:sqref>
        </x14:dataValidation>
        <x14:dataValidation type="list" allowBlank="1" showInputMessage="1" showErrorMessage="1" xr:uid="{4F4B2E3D-C6FA-458A-A4EB-8E40A2CE9EC8}">
          <x14:formula1>
            <xm:f>'DATA - do note move or delete'!$A$1:$A$3</xm:f>
          </x14:formula1>
          <xm:sqref>F5:Y500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8607-1FC7-42F4-A364-5E8F64B87692}">
  <dimension ref="A1:J52"/>
  <sheetViews>
    <sheetView tabSelected="1" zoomScaleNormal="100" workbookViewId="0">
      <selection activeCell="B3" sqref="B3"/>
    </sheetView>
  </sheetViews>
  <sheetFormatPr defaultColWidth="0" defaultRowHeight="14" zeroHeight="1" x14ac:dyDescent="0.3"/>
  <cols>
    <col min="1" max="1" width="3.81640625" style="4" customWidth="1"/>
    <col min="2" max="2" width="20.1796875" style="4" customWidth="1"/>
    <col min="3" max="3" width="9" style="4" customWidth="1"/>
    <col min="4" max="4" width="7.81640625" style="4" customWidth="1"/>
    <col min="5" max="5" width="9.54296875" style="4" customWidth="1"/>
    <col min="6" max="7" width="11.54296875" style="4" customWidth="1"/>
    <col min="8" max="8" width="6.54296875" style="4" customWidth="1"/>
    <col min="9" max="9" width="8.7265625" style="41" customWidth="1"/>
    <col min="10" max="16384" width="8.7265625" style="4" hidden="1"/>
  </cols>
  <sheetData>
    <row r="1" spans="1:10" x14ac:dyDescent="0.3">
      <c r="A1" s="41"/>
      <c r="B1" s="41"/>
      <c r="C1" s="41"/>
      <c r="D1" s="41"/>
      <c r="E1" s="41"/>
      <c r="F1" s="41"/>
      <c r="G1" s="41"/>
      <c r="H1" s="41"/>
    </row>
    <row r="2" spans="1:10" ht="21" customHeight="1" x14ac:dyDescent="0.35">
      <c r="A2" s="41"/>
      <c r="B2" s="68" t="s">
        <v>107</v>
      </c>
      <c r="C2" s="42"/>
      <c r="D2" s="41"/>
      <c r="E2" s="41"/>
      <c r="F2" s="41"/>
      <c r="G2" s="41"/>
      <c r="H2" s="41"/>
    </row>
    <row r="3" spans="1:10" x14ac:dyDescent="0.3">
      <c r="A3" s="41"/>
      <c r="B3" s="43">
        <f ca="1">TODAY()</f>
        <v>45949</v>
      </c>
      <c r="C3" s="41"/>
      <c r="D3" s="41"/>
      <c r="E3" s="41"/>
      <c r="F3" s="41"/>
      <c r="G3" s="41"/>
      <c r="H3" s="41"/>
      <c r="J3" s="6"/>
    </row>
    <row r="4" spans="1:10" ht="18.649999999999999" customHeight="1" x14ac:dyDescent="0.3">
      <c r="A4" s="41"/>
      <c r="B4" s="41"/>
      <c r="C4" s="41"/>
      <c r="D4" s="41"/>
      <c r="E4" s="41"/>
      <c r="F4" s="41"/>
      <c r="G4" s="41"/>
      <c r="H4" s="41"/>
      <c r="J4" s="6"/>
    </row>
    <row r="5" spans="1:10" x14ac:dyDescent="0.3">
      <c r="A5" s="41"/>
      <c r="B5" s="44" t="s">
        <v>108</v>
      </c>
      <c r="C5" s="45"/>
      <c r="D5" s="45"/>
      <c r="E5" s="45"/>
      <c r="F5" s="45"/>
      <c r="G5" s="45"/>
      <c r="H5" s="64">
        <f>COUNTIF(Mapping!A5:A500,"*")</f>
        <v>0</v>
      </c>
      <c r="J5" s="6"/>
    </row>
    <row r="6" spans="1:10" x14ac:dyDescent="0.3">
      <c r="A6" s="41"/>
      <c r="B6" s="52" t="s">
        <v>109</v>
      </c>
      <c r="C6" s="41"/>
      <c r="D6" s="41"/>
      <c r="E6" s="41"/>
      <c r="F6" s="41"/>
      <c r="G6" s="41"/>
      <c r="H6" s="65">
        <f>SUM(Mapping!D5:D500)</f>
        <v>0</v>
      </c>
    </row>
    <row r="7" spans="1:10" x14ac:dyDescent="0.3">
      <c r="A7" s="41"/>
      <c r="B7" s="52" t="s">
        <v>110</v>
      </c>
      <c r="C7" s="41"/>
      <c r="D7" s="41"/>
      <c r="E7" s="41"/>
      <c r="F7" s="41"/>
      <c r="G7" s="41"/>
      <c r="H7" s="66" t="e">
        <f>Calculations!T512</f>
        <v>#DIV/0!</v>
      </c>
    </row>
    <row r="8" spans="1:10" x14ac:dyDescent="0.3">
      <c r="A8" s="41"/>
      <c r="B8" s="46" t="s">
        <v>111</v>
      </c>
      <c r="C8" s="47"/>
      <c r="D8" s="47"/>
      <c r="E8" s="47"/>
      <c r="F8" s="47"/>
      <c r="G8" s="47"/>
      <c r="H8" s="67" t="e">
        <f>Calculations!Q512</f>
        <v>#DIV/0!</v>
      </c>
    </row>
    <row r="9" spans="1:10" x14ac:dyDescent="0.3">
      <c r="A9" s="41"/>
      <c r="B9" s="41"/>
      <c r="C9" s="41"/>
      <c r="D9" s="41"/>
      <c r="E9" s="41"/>
      <c r="F9" s="41"/>
      <c r="G9" s="41"/>
      <c r="H9" s="41"/>
    </row>
    <row r="10" spans="1:10" x14ac:dyDescent="0.3">
      <c r="A10" s="41"/>
      <c r="B10" s="41"/>
      <c r="C10" s="41"/>
      <c r="D10" s="41"/>
      <c r="E10" s="41"/>
      <c r="F10" s="41"/>
      <c r="G10" s="41"/>
      <c r="H10" s="41"/>
    </row>
    <row r="11" spans="1:10" x14ac:dyDescent="0.3">
      <c r="A11" s="41"/>
      <c r="B11" s="41"/>
      <c r="C11" s="41"/>
      <c r="D11" s="41"/>
      <c r="E11" s="41"/>
      <c r="F11" s="41"/>
      <c r="G11" s="41"/>
      <c r="H11" s="41"/>
    </row>
    <row r="12" spans="1:10" x14ac:dyDescent="0.3">
      <c r="A12" s="41"/>
      <c r="B12" s="41"/>
      <c r="C12" s="41"/>
      <c r="D12" s="41"/>
      <c r="E12" s="41"/>
      <c r="F12" s="41"/>
      <c r="G12" s="41"/>
      <c r="H12" s="41"/>
    </row>
    <row r="13" spans="1:10" x14ac:dyDescent="0.3">
      <c r="A13" s="41"/>
      <c r="B13" s="41"/>
      <c r="C13" s="41"/>
      <c r="D13" s="41"/>
      <c r="E13" s="41"/>
      <c r="F13" s="41"/>
      <c r="G13" s="41"/>
      <c r="H13" s="41"/>
    </row>
    <row r="14" spans="1:10" x14ac:dyDescent="0.3">
      <c r="A14" s="41"/>
      <c r="B14" s="41"/>
      <c r="C14" s="41"/>
      <c r="D14" s="41"/>
      <c r="E14" s="41"/>
      <c r="F14" s="41"/>
      <c r="G14" s="41"/>
      <c r="H14" s="41"/>
    </row>
    <row r="15" spans="1:10" x14ac:dyDescent="0.3">
      <c r="A15" s="41"/>
      <c r="B15" s="41"/>
      <c r="C15" s="41"/>
      <c r="D15" s="41"/>
      <c r="E15" s="41"/>
      <c r="F15" s="41"/>
      <c r="G15" s="41"/>
      <c r="H15" s="41"/>
    </row>
    <row r="16" spans="1:10" x14ac:dyDescent="0.3">
      <c r="A16" s="41"/>
      <c r="B16" s="41"/>
      <c r="C16" s="41"/>
      <c r="D16" s="41"/>
      <c r="E16" s="41"/>
      <c r="F16" s="41"/>
      <c r="G16" s="41"/>
      <c r="H16" s="41"/>
    </row>
    <row r="17" spans="1:8" x14ac:dyDescent="0.3">
      <c r="A17" s="41"/>
      <c r="B17" s="41"/>
      <c r="C17" s="41"/>
      <c r="D17" s="41"/>
      <c r="E17" s="41"/>
      <c r="F17" s="41"/>
      <c r="G17" s="41"/>
      <c r="H17" s="41"/>
    </row>
    <row r="18" spans="1:8" x14ac:dyDescent="0.3">
      <c r="A18" s="41"/>
      <c r="B18" s="41"/>
      <c r="C18" s="41"/>
      <c r="D18" s="41"/>
      <c r="E18" s="41"/>
      <c r="F18" s="41"/>
      <c r="G18" s="41"/>
      <c r="H18" s="41"/>
    </row>
    <row r="19" spans="1:8" x14ac:dyDescent="0.3">
      <c r="A19" s="41"/>
      <c r="B19" s="41"/>
      <c r="C19" s="41"/>
      <c r="D19" s="41"/>
      <c r="E19" s="41"/>
      <c r="F19" s="41"/>
      <c r="G19" s="41"/>
      <c r="H19" s="41"/>
    </row>
    <row r="20" spans="1:8" x14ac:dyDescent="0.3">
      <c r="A20" s="41"/>
      <c r="B20" s="41"/>
      <c r="C20" s="41"/>
      <c r="D20" s="41"/>
      <c r="E20" s="41"/>
      <c r="F20" s="41"/>
      <c r="G20" s="41"/>
      <c r="H20" s="41"/>
    </row>
    <row r="21" spans="1:8" x14ac:dyDescent="0.3">
      <c r="A21" s="41"/>
      <c r="B21" s="41"/>
      <c r="C21" s="41"/>
      <c r="D21" s="41"/>
      <c r="E21" s="41"/>
      <c r="F21" s="41"/>
      <c r="G21" s="41"/>
      <c r="H21" s="41"/>
    </row>
    <row r="22" spans="1:8" x14ac:dyDescent="0.3">
      <c r="A22" s="41"/>
      <c r="B22" s="41"/>
      <c r="C22" s="41"/>
      <c r="D22" s="41"/>
      <c r="E22" s="41"/>
      <c r="F22" s="41"/>
      <c r="G22" s="41"/>
      <c r="H22" s="41"/>
    </row>
    <row r="23" spans="1:8" x14ac:dyDescent="0.3">
      <c r="A23" s="41"/>
      <c r="B23" s="41"/>
      <c r="C23" s="41"/>
      <c r="D23" s="41"/>
      <c r="E23" s="41"/>
      <c r="F23" s="41"/>
      <c r="G23" s="41"/>
      <c r="H23" s="41"/>
    </row>
    <row r="24" spans="1:8" x14ac:dyDescent="0.3">
      <c r="A24" s="41"/>
      <c r="B24" s="41"/>
      <c r="C24" s="41"/>
      <c r="D24" s="41"/>
      <c r="E24" s="41"/>
      <c r="F24" s="41"/>
      <c r="G24" s="41"/>
      <c r="H24" s="41"/>
    </row>
    <row r="25" spans="1:8" x14ac:dyDescent="0.3">
      <c r="A25" s="41"/>
      <c r="B25" s="41"/>
      <c r="C25" s="41"/>
      <c r="D25" s="41"/>
      <c r="E25" s="41"/>
      <c r="F25" s="41"/>
      <c r="G25" s="41"/>
      <c r="H25" s="41"/>
    </row>
    <row r="26" spans="1:8" x14ac:dyDescent="0.3">
      <c r="A26" s="41"/>
      <c r="B26" s="41"/>
      <c r="C26" s="41"/>
      <c r="D26" s="41"/>
      <c r="E26" s="41"/>
      <c r="F26" s="41"/>
      <c r="G26" s="41"/>
      <c r="H26" s="41"/>
    </row>
    <row r="27" spans="1:8" x14ac:dyDescent="0.3">
      <c r="A27" s="41"/>
      <c r="B27" s="41"/>
      <c r="C27" s="41"/>
      <c r="D27" s="41"/>
      <c r="E27" s="41"/>
      <c r="F27" s="41"/>
      <c r="G27" s="41"/>
      <c r="H27" s="41"/>
    </row>
    <row r="28" spans="1:8" x14ac:dyDescent="0.3">
      <c r="A28" s="41"/>
      <c r="B28" s="41"/>
      <c r="C28" s="41"/>
      <c r="D28" s="41"/>
      <c r="E28" s="41"/>
      <c r="F28" s="41"/>
      <c r="G28" s="41"/>
      <c r="H28" s="41"/>
    </row>
    <row r="29" spans="1:8" x14ac:dyDescent="0.3">
      <c r="A29" s="41"/>
      <c r="B29" s="41"/>
      <c r="C29" s="41"/>
      <c r="D29" s="41"/>
      <c r="E29" s="41"/>
      <c r="F29" s="41"/>
      <c r="G29" s="41"/>
      <c r="H29" s="41"/>
    </row>
    <row r="30" spans="1:8" x14ac:dyDescent="0.3">
      <c r="A30" s="41"/>
      <c r="B30" s="41"/>
      <c r="C30" s="41"/>
      <c r="D30" s="41"/>
      <c r="E30" s="41"/>
      <c r="F30" s="41"/>
      <c r="G30" s="41"/>
      <c r="H30" s="41"/>
    </row>
    <row r="31" spans="1:8" x14ac:dyDescent="0.3">
      <c r="A31" s="41"/>
      <c r="C31" s="41"/>
      <c r="D31" s="41"/>
      <c r="E31" s="41"/>
      <c r="F31" s="41"/>
      <c r="G31" s="41"/>
      <c r="H31" s="41"/>
    </row>
    <row r="32" spans="1:8" x14ac:dyDescent="0.3">
      <c r="A32" s="41"/>
      <c r="B32" s="42" t="s">
        <v>112</v>
      </c>
      <c r="C32" s="41"/>
      <c r="D32" s="41"/>
      <c r="E32" s="41"/>
      <c r="G32" s="41"/>
      <c r="H32" s="41"/>
    </row>
    <row r="33" spans="1:8" x14ac:dyDescent="0.3">
      <c r="A33" s="41"/>
      <c r="B33" s="48" t="e">
        <f>VLOOKUP(1,Calculations!C5:D21,2,FALSE)</f>
        <v>#N/A</v>
      </c>
      <c r="C33" s="41"/>
      <c r="D33" s="41"/>
      <c r="E33" s="41"/>
      <c r="F33" s="41"/>
      <c r="G33" s="41"/>
      <c r="H33" s="41"/>
    </row>
    <row r="34" spans="1:8" x14ac:dyDescent="0.3">
      <c r="A34" s="41"/>
      <c r="B34" s="48" t="e">
        <f>VLOOKUP(2,Calculations!C5:D21,2,FALSE)</f>
        <v>#N/A</v>
      </c>
      <c r="C34" s="41"/>
      <c r="D34" s="41"/>
      <c r="E34" s="41"/>
      <c r="F34" s="41"/>
      <c r="G34" s="41"/>
      <c r="H34" s="41"/>
    </row>
    <row r="35" spans="1:8" x14ac:dyDescent="0.3">
      <c r="A35" s="41"/>
      <c r="B35" s="48" t="e">
        <f>VLOOKUP(3,Calculations!C5:D21,2,FALSE)</f>
        <v>#N/A</v>
      </c>
      <c r="C35" s="41"/>
      <c r="D35" s="41"/>
      <c r="E35" s="41"/>
      <c r="F35" s="41"/>
      <c r="G35" s="41"/>
      <c r="H35" s="41"/>
    </row>
    <row r="36" spans="1:8" x14ac:dyDescent="0.3">
      <c r="A36" s="41"/>
      <c r="B36" s="49" t="s">
        <v>113</v>
      </c>
      <c r="C36" s="41"/>
      <c r="D36" s="41"/>
      <c r="E36" s="41"/>
      <c r="F36" s="41"/>
      <c r="G36" s="41"/>
      <c r="H36" s="41"/>
    </row>
    <row r="37" spans="1:8" x14ac:dyDescent="0.3">
      <c r="A37" s="41"/>
      <c r="B37" s="48" t="e">
        <f>VLOOKUP(17,Calculations!C5:D21,2,FALSE)</f>
        <v>#N/A</v>
      </c>
      <c r="C37" s="41"/>
      <c r="D37" s="41"/>
      <c r="E37" s="41"/>
      <c r="F37" s="41"/>
      <c r="G37" s="41"/>
      <c r="H37" s="41"/>
    </row>
    <row r="38" spans="1:8" x14ac:dyDescent="0.3">
      <c r="A38" s="41"/>
      <c r="B38" s="48" t="e">
        <f>VLOOKUP(16,Calculations!C5:D21,2,FALSE)</f>
        <v>#N/A</v>
      </c>
      <c r="C38" s="41"/>
      <c r="D38" s="41"/>
      <c r="E38" s="41"/>
      <c r="F38" s="41"/>
      <c r="G38" s="41"/>
      <c r="H38" s="41"/>
    </row>
    <row r="39" spans="1:8" x14ac:dyDescent="0.3">
      <c r="A39" s="41"/>
      <c r="B39" s="48" t="e">
        <f>VLOOKUP(15,Calculations!C5:D21,2,FALSE)</f>
        <v>#N/A</v>
      </c>
      <c r="C39" s="41"/>
      <c r="D39" s="41"/>
      <c r="E39" s="41"/>
      <c r="F39" s="41"/>
      <c r="G39" s="41"/>
      <c r="H39" s="41"/>
    </row>
    <row r="40" spans="1:8" x14ac:dyDescent="0.3">
      <c r="A40" s="41"/>
      <c r="D40" s="41"/>
      <c r="E40" s="41"/>
      <c r="F40" s="41"/>
      <c r="G40" s="41"/>
      <c r="H40" s="41"/>
    </row>
    <row r="41" spans="1:8" x14ac:dyDescent="0.3">
      <c r="A41" s="41"/>
      <c r="B41" s="41"/>
      <c r="C41" s="41"/>
      <c r="D41" s="41"/>
      <c r="E41" s="41"/>
      <c r="F41" s="41"/>
      <c r="G41" s="41"/>
      <c r="H41" s="41"/>
    </row>
    <row r="42" spans="1:8" x14ac:dyDescent="0.3">
      <c r="A42" s="41"/>
      <c r="B42" s="41"/>
      <c r="C42" s="41"/>
      <c r="D42" s="41"/>
      <c r="E42" s="41"/>
      <c r="F42" s="41"/>
      <c r="G42" s="41"/>
      <c r="H42" s="41"/>
    </row>
    <row r="43" spans="1:8" x14ac:dyDescent="0.3">
      <c r="A43" s="41"/>
      <c r="B43" s="41"/>
      <c r="C43" s="41"/>
      <c r="D43" s="41"/>
      <c r="E43" s="41"/>
      <c r="F43" s="41"/>
      <c r="G43" s="41"/>
      <c r="H43" s="41"/>
    </row>
    <row r="44" spans="1:8" x14ac:dyDescent="0.3">
      <c r="A44" s="41"/>
      <c r="B44" s="41"/>
      <c r="C44" s="41"/>
      <c r="D44" s="41"/>
      <c r="E44" s="41"/>
      <c r="F44" s="41"/>
      <c r="G44" s="41"/>
      <c r="H44" s="41"/>
    </row>
    <row r="45" spans="1:8" x14ac:dyDescent="0.3">
      <c r="A45" s="41"/>
      <c r="B45" s="41"/>
      <c r="C45" s="41"/>
      <c r="D45" s="41"/>
      <c r="E45" s="41"/>
      <c r="F45" s="41"/>
      <c r="G45" s="41"/>
      <c r="H45" s="41"/>
    </row>
    <row r="46" spans="1:8" x14ac:dyDescent="0.3">
      <c r="A46" s="41"/>
      <c r="B46" s="41"/>
      <c r="C46" s="41"/>
      <c r="D46" s="41"/>
      <c r="E46" s="41"/>
      <c r="F46" s="41"/>
      <c r="G46" s="41"/>
      <c r="H46" s="41"/>
    </row>
    <row r="47" spans="1:8" x14ac:dyDescent="0.3">
      <c r="A47" s="41"/>
      <c r="B47" s="41"/>
      <c r="C47" s="41"/>
      <c r="D47" s="41"/>
      <c r="E47" s="41"/>
      <c r="F47" s="41"/>
      <c r="G47" s="41"/>
      <c r="H47" s="41"/>
    </row>
    <row r="48" spans="1:8" x14ac:dyDescent="0.3">
      <c r="A48" s="41"/>
      <c r="B48" s="41"/>
      <c r="C48" s="41"/>
      <c r="D48" s="41"/>
      <c r="E48" s="41"/>
      <c r="F48" s="41"/>
      <c r="G48" s="41"/>
      <c r="H48" s="41"/>
    </row>
    <row r="49" spans="1:8" x14ac:dyDescent="0.3">
      <c r="A49" s="41"/>
      <c r="B49" s="41"/>
      <c r="C49" s="41"/>
      <c r="D49" s="41"/>
      <c r="E49" s="41"/>
      <c r="F49" s="41"/>
      <c r="G49" s="41"/>
      <c r="H49" s="41"/>
    </row>
    <row r="50" spans="1:8" s="41" customFormat="1" x14ac:dyDescent="0.3"/>
    <row r="51" spans="1:8" s="41" customFormat="1" x14ac:dyDescent="0.3"/>
    <row r="52" spans="1:8" s="41" customFormat="1" hidden="1" x14ac:dyDescent="0.3"/>
  </sheetData>
  <pageMargins left="0.25" right="0.25"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08DAA-3FE3-433E-96B0-FC0A62BDC039}">
  <dimension ref="A1:Z890"/>
  <sheetViews>
    <sheetView topLeftCell="N1" zoomScale="93" workbookViewId="0">
      <selection activeCell="Y11" sqref="Y11"/>
    </sheetView>
  </sheetViews>
  <sheetFormatPr defaultColWidth="8.7265625" defaultRowHeight="14" x14ac:dyDescent="0.3"/>
  <cols>
    <col min="1" max="16384" width="8.7265625" style="4"/>
  </cols>
  <sheetData>
    <row r="1" spans="1:26" x14ac:dyDescent="0.3">
      <c r="A1" s="16" t="s">
        <v>114</v>
      </c>
      <c r="B1" s="12"/>
      <c r="C1" s="12"/>
      <c r="D1" s="19" t="s">
        <v>115</v>
      </c>
      <c r="E1" s="59">
        <v>1</v>
      </c>
      <c r="F1" s="59">
        <v>2</v>
      </c>
      <c r="G1" s="59">
        <v>3</v>
      </c>
      <c r="H1" s="59">
        <v>4</v>
      </c>
      <c r="I1" s="59">
        <v>5</v>
      </c>
      <c r="J1" s="59">
        <v>6</v>
      </c>
      <c r="K1" s="59">
        <v>7</v>
      </c>
      <c r="L1" s="59">
        <v>8</v>
      </c>
      <c r="M1" s="59">
        <v>9</v>
      </c>
      <c r="N1" s="59">
        <v>10</v>
      </c>
      <c r="O1" s="59">
        <v>11</v>
      </c>
      <c r="P1" s="59">
        <v>12</v>
      </c>
      <c r="Q1" s="59">
        <v>13</v>
      </c>
      <c r="R1" s="59">
        <v>14</v>
      </c>
      <c r="S1" s="59">
        <v>15</v>
      </c>
      <c r="T1" s="59">
        <v>16</v>
      </c>
      <c r="U1" s="60">
        <v>17</v>
      </c>
      <c r="W1" s="5"/>
      <c r="X1" s="7"/>
      <c r="Y1" s="7"/>
      <c r="Z1" s="7"/>
    </row>
    <row r="2" spans="1:26" x14ac:dyDescent="0.3">
      <c r="A2" s="36" t="s">
        <v>116</v>
      </c>
      <c r="B2" s="37" t="e">
        <f>AVERAGE(E2:U2)</f>
        <v>#DIV/0!</v>
      </c>
      <c r="C2" s="15"/>
      <c r="D2" s="38" t="s">
        <v>116</v>
      </c>
      <c r="E2" s="22" t="e">
        <f>AVERAGE(Mapping!I5:I500)</f>
        <v>#DIV/0!</v>
      </c>
      <c r="F2" s="22" t="e">
        <f>AVERAGE(Mapping!J5:J500)</f>
        <v>#DIV/0!</v>
      </c>
      <c r="G2" s="22" t="e">
        <f>AVERAGE(Mapping!K5:K500)</f>
        <v>#DIV/0!</v>
      </c>
      <c r="H2" s="22" t="e">
        <f>AVERAGE(Mapping!L5:L500)</f>
        <v>#DIV/0!</v>
      </c>
      <c r="I2" s="22" t="e">
        <f>AVERAGE(Mapping!M5:M500)</f>
        <v>#DIV/0!</v>
      </c>
      <c r="J2" s="22" t="e">
        <f>AVERAGE(Mapping!N5:N500)</f>
        <v>#DIV/0!</v>
      </c>
      <c r="K2" s="22" t="e">
        <f>AVERAGE(Mapping!O5:O500)</f>
        <v>#DIV/0!</v>
      </c>
      <c r="L2" s="22" t="e">
        <f>AVERAGE(Mapping!P5:P500)</f>
        <v>#DIV/0!</v>
      </c>
      <c r="M2" s="22" t="e">
        <f>AVERAGE(Mapping!Q5:Q500)</f>
        <v>#DIV/0!</v>
      </c>
      <c r="N2" s="22" t="e">
        <f>AVERAGE(Mapping!R5:R500)</f>
        <v>#DIV/0!</v>
      </c>
      <c r="O2" s="22" t="e">
        <f>AVERAGE(Mapping!S5:S500)</f>
        <v>#DIV/0!</v>
      </c>
      <c r="P2" s="22" t="e">
        <f>AVERAGE(Mapping!T5:T500)</f>
        <v>#DIV/0!</v>
      </c>
      <c r="Q2" s="22" t="e">
        <f>AVERAGE(Mapping!U5:U500)</f>
        <v>#DIV/0!</v>
      </c>
      <c r="R2" s="22" t="e">
        <f>AVERAGE(Mapping!V5:V500)</f>
        <v>#DIV/0!</v>
      </c>
      <c r="S2" s="22" t="e">
        <f>AVERAGE(Mapping!W5:W500)</f>
        <v>#DIV/0!</v>
      </c>
      <c r="T2" s="22" t="e">
        <f>AVERAGE(Mapping!X5:X500)</f>
        <v>#DIV/0!</v>
      </c>
      <c r="U2" s="61" t="e">
        <f>AVERAGE(Mapping!Y5:Y500)</f>
        <v>#DIV/0!</v>
      </c>
      <c r="V2" s="8"/>
      <c r="W2" s="5"/>
      <c r="X2" s="8"/>
      <c r="Y2" s="8"/>
      <c r="Z2" s="8"/>
    </row>
    <row r="4" spans="1:26" x14ac:dyDescent="0.3">
      <c r="A4" s="16" t="s">
        <v>115</v>
      </c>
      <c r="B4" s="17" t="s">
        <v>117</v>
      </c>
      <c r="C4" s="18" t="s">
        <v>118</v>
      </c>
      <c r="D4" s="19" t="s">
        <v>115</v>
      </c>
      <c r="E4" s="12"/>
      <c r="F4" s="12"/>
      <c r="G4" s="12"/>
      <c r="H4" s="13"/>
      <c r="J4" s="105" t="s">
        <v>119</v>
      </c>
      <c r="K4" s="106" t="s">
        <v>120</v>
      </c>
      <c r="L4" s="106" t="s">
        <v>121</v>
      </c>
      <c r="M4" s="107" t="s">
        <v>122</v>
      </c>
      <c r="O4" s="108"/>
      <c r="P4" s="84"/>
      <c r="Q4" s="84" t="s">
        <v>123</v>
      </c>
      <c r="R4" s="84" t="s">
        <v>124</v>
      </c>
      <c r="S4" s="85" t="s">
        <v>125</v>
      </c>
    </row>
    <row r="5" spans="1:26" ht="14.5" customHeight="1" x14ac:dyDescent="0.3">
      <c r="A5" s="20" cm="1">
        <f t="array" ref="A5:A21">_xlfn.SEQUENCE(17)</f>
        <v>1</v>
      </c>
      <c r="B5" s="9" t="e">
        <f>E2</f>
        <v>#DIV/0!</v>
      </c>
      <c r="C5" s="50" t="e">
        <f>RANK(B5,$B$5:$B$21)+COUNTIF($B$5:B5,B5)-1</f>
        <v>#DIV/0!</v>
      </c>
      <c r="D5" s="4" t="s">
        <v>126</v>
      </c>
      <c r="H5" s="21"/>
      <c r="J5" s="39" t="s">
        <v>127</v>
      </c>
      <c r="K5" s="109">
        <f>COUNTIF(Mapping!Y5:Y500,"2")</f>
        <v>0</v>
      </c>
      <c r="L5" s="109">
        <f>COUNTIF(Mapping!Y5:Y500,"1")</f>
        <v>0</v>
      </c>
      <c r="M5" s="110">
        <f>COUNTIF(Mapping!Y5:Y500,"0")</f>
        <v>0</v>
      </c>
      <c r="O5" s="111" t="s">
        <v>128</v>
      </c>
      <c r="P5" s="112">
        <f>AVERAGE(R5:S5)</f>
        <v>0</v>
      </c>
      <c r="Q5" s="109">
        <f>COUNTIF(Mapping!F5:F500,"0")</f>
        <v>0</v>
      </c>
      <c r="R5" s="109">
        <f>COUNTIF(Mapping!F5:F500,"1")</f>
        <v>0</v>
      </c>
      <c r="S5" s="113">
        <f>COUNTIF(Mapping!F5:F500,"2")</f>
        <v>0</v>
      </c>
    </row>
    <row r="6" spans="1:26" ht="14.5" customHeight="1" x14ac:dyDescent="0.3">
      <c r="A6" s="20">
        <v>2</v>
      </c>
      <c r="B6" s="9" t="e">
        <f>F2</f>
        <v>#DIV/0!</v>
      </c>
      <c r="C6" s="50" t="e">
        <f>RANK(B6,$B$5:$B$21)+COUNTIF($B$5:B6,B6)-1</f>
        <v>#DIV/0!</v>
      </c>
      <c r="D6" s="4" t="s">
        <v>129</v>
      </c>
      <c r="H6" s="21"/>
      <c r="J6" s="39" t="s">
        <v>130</v>
      </c>
      <c r="K6" s="109">
        <f>COUNTIF(Mapping!X5:X500,"2")</f>
        <v>0</v>
      </c>
      <c r="L6" s="109">
        <f>COUNTIF(Mapping!X5:X500,"1")</f>
        <v>0</v>
      </c>
      <c r="M6" s="110">
        <f>COUNTIF(Mapping!X5:X500,"0")</f>
        <v>0</v>
      </c>
      <c r="O6" s="111" t="s">
        <v>131</v>
      </c>
      <c r="P6" s="112">
        <f>AVERAGE(R6:S6)</f>
        <v>0</v>
      </c>
      <c r="Q6" s="109">
        <f>COUNTIF(Mapping!G5:G500,"0")</f>
        <v>0</v>
      </c>
      <c r="R6" s="109">
        <f>COUNTIF(Mapping!G5:G500,"1")</f>
        <v>0</v>
      </c>
      <c r="S6" s="113">
        <f>COUNTIF(Mapping!G5:G500,"2")</f>
        <v>0</v>
      </c>
    </row>
    <row r="7" spans="1:26" ht="14.5" customHeight="1" x14ac:dyDescent="0.3">
      <c r="A7" s="20">
        <v>3</v>
      </c>
      <c r="B7" s="9" t="e">
        <f>G2</f>
        <v>#DIV/0!</v>
      </c>
      <c r="C7" s="50" t="e">
        <f>RANK(B7,$B$5:$B$21)+COUNTIF($B$5:B7,B7)-1</f>
        <v>#DIV/0!</v>
      </c>
      <c r="D7" s="4" t="s">
        <v>132</v>
      </c>
      <c r="H7" s="21"/>
      <c r="J7" s="39" t="s">
        <v>133</v>
      </c>
      <c r="K7" s="109">
        <f>COUNTIF(Mapping!W5:W500,"2")</f>
        <v>0</v>
      </c>
      <c r="L7" s="109">
        <f>COUNTIF(Mapping!W5:W500,"1")</f>
        <v>0</v>
      </c>
      <c r="M7" s="110">
        <f>COUNTIF(Mapping!W5:W500,"0")</f>
        <v>0</v>
      </c>
      <c r="O7" s="111" t="s">
        <v>134</v>
      </c>
      <c r="P7" s="112">
        <f>AVERAGE(R7:S7)</f>
        <v>0</v>
      </c>
      <c r="Q7" s="109">
        <f>COUNTIF(Mapping!H5:H500,"0")</f>
        <v>0</v>
      </c>
      <c r="R7" s="109">
        <f>COUNTIF(Mapping!H5:H500,"1")</f>
        <v>0</v>
      </c>
      <c r="S7" s="113">
        <f>COUNTIF(Mapping!H5:H500,"2")</f>
        <v>0</v>
      </c>
    </row>
    <row r="8" spans="1:26" x14ac:dyDescent="0.3">
      <c r="A8" s="20">
        <v>4</v>
      </c>
      <c r="B8" s="9" t="e">
        <f>H2</f>
        <v>#DIV/0!</v>
      </c>
      <c r="C8" s="50" t="e">
        <f>RANK(B8,$B$5:$B$21)+COUNTIF($B$5:B8,B8)-1</f>
        <v>#DIV/0!</v>
      </c>
      <c r="D8" s="4" t="s">
        <v>135</v>
      </c>
      <c r="H8" s="21"/>
      <c r="J8" s="39" t="s">
        <v>136</v>
      </c>
      <c r="K8" s="109">
        <f>COUNTIF(Mapping!V5:V500,"2")</f>
        <v>0</v>
      </c>
      <c r="L8" s="109">
        <f>COUNTIF(Mapping!V5:V500,"1")</f>
        <v>0</v>
      </c>
      <c r="M8" s="110">
        <f>COUNTIF(Mapping!V5:V500,"0")</f>
        <v>0</v>
      </c>
      <c r="O8" s="83" t="s">
        <v>137</v>
      </c>
      <c r="P8" s="114">
        <f>AVERAGE(Q5:Q7)</f>
        <v>0</v>
      </c>
      <c r="Q8" s="23"/>
      <c r="R8" s="23"/>
      <c r="S8" s="58"/>
    </row>
    <row r="9" spans="1:26" x14ac:dyDescent="0.3">
      <c r="A9" s="20">
        <v>5</v>
      </c>
      <c r="B9" s="9" t="e">
        <f>I2</f>
        <v>#DIV/0!</v>
      </c>
      <c r="C9" s="50" t="e">
        <f>RANK(B9,$B$5:$B$21)+COUNTIF($B$5:B9,B9)-1</f>
        <v>#DIV/0!</v>
      </c>
      <c r="D9" s="4" t="s">
        <v>138</v>
      </c>
      <c r="H9" s="21"/>
      <c r="J9" s="39" t="s">
        <v>139</v>
      </c>
      <c r="K9" s="109">
        <f>COUNTIF(Mapping!U5:U500,"2")</f>
        <v>0</v>
      </c>
      <c r="L9" s="109">
        <f>COUNTIF(Mapping!U5:U500,"1")</f>
        <v>0</v>
      </c>
      <c r="M9" s="110">
        <f>COUNTIF(Mapping!U5:U500,"0")</f>
        <v>0</v>
      </c>
    </row>
    <row r="10" spans="1:26" x14ac:dyDescent="0.3">
      <c r="A10" s="20">
        <v>6</v>
      </c>
      <c r="B10" s="9" t="e">
        <f>J2</f>
        <v>#DIV/0!</v>
      </c>
      <c r="C10" s="50" t="e">
        <f>RANK(B10,$B$5:$B$21)+COUNTIF($B$5:B10,B10)-1</f>
        <v>#DIV/0!</v>
      </c>
      <c r="D10" s="4" t="s">
        <v>140</v>
      </c>
      <c r="H10" s="21"/>
      <c r="J10" s="39" t="s">
        <v>141</v>
      </c>
      <c r="K10" s="109">
        <f>COUNTIF(Mapping!T5:T500,"2")</f>
        <v>0</v>
      </c>
      <c r="L10" s="109">
        <f>COUNTIF(Mapping!T5:T500,"1")</f>
        <v>0</v>
      </c>
      <c r="M10" s="110">
        <f>COUNTIF(Mapping!T5:T500,"0")</f>
        <v>0</v>
      </c>
      <c r="O10" s="11" t="s">
        <v>142</v>
      </c>
      <c r="P10" s="55" t="s">
        <v>143</v>
      </c>
      <c r="Q10" s="55" t="s">
        <v>144</v>
      </c>
      <c r="R10" s="55" t="s">
        <v>41</v>
      </c>
      <c r="S10" s="55" t="s">
        <v>145</v>
      </c>
      <c r="T10" s="55" t="s">
        <v>144</v>
      </c>
      <c r="U10" s="56" t="s">
        <v>41</v>
      </c>
      <c r="W10" s="11"/>
      <c r="X10" s="55" t="s">
        <v>146</v>
      </c>
      <c r="Y10" s="56" t="s">
        <v>147</v>
      </c>
    </row>
    <row r="11" spans="1:26" x14ac:dyDescent="0.3">
      <c r="A11" s="20">
        <v>7</v>
      </c>
      <c r="B11" s="9" t="e">
        <f>K2</f>
        <v>#DIV/0!</v>
      </c>
      <c r="C11" s="50" t="e">
        <f>RANK(B11,$B$5:$B$21)+COUNTIF($B$5:B11,B11)-1</f>
        <v>#DIV/0!</v>
      </c>
      <c r="D11" s="4" t="s">
        <v>148</v>
      </c>
      <c r="H11" s="21"/>
      <c r="J11" s="39" t="s">
        <v>149</v>
      </c>
      <c r="K11" s="109">
        <f>COUNTIF(Mapping!S5:S500,"2")</f>
        <v>0</v>
      </c>
      <c r="L11" s="109">
        <f>COUNTIF(Mapping!S5:S500,"1")</f>
        <v>0</v>
      </c>
      <c r="M11" s="110">
        <f>COUNTIF(Mapping!S5:S500,"0")</f>
        <v>0</v>
      </c>
      <c r="O11" s="53">
        <f>Mapping!A5</f>
        <v>0</v>
      </c>
      <c r="P11" s="10">
        <f>COUNTIF(Mapping!F5:H5,"&gt;1")</f>
        <v>0</v>
      </c>
      <c r="Q11" s="10" t="str">
        <f>IF(P11&gt;0.5,Mapping!D5,"0")</f>
        <v>0</v>
      </c>
      <c r="R11" s="10" t="str">
        <f>IF(P11&gt;0.5,Mapping!C5,"0")</f>
        <v>0</v>
      </c>
      <c r="S11" s="10">
        <f>COUNTIF(Mapping!I5:Y5,"&gt;1")</f>
        <v>0</v>
      </c>
      <c r="T11" s="10" t="str">
        <f>IF(S11&gt;0.5,Mapping!D5,"0")</f>
        <v>0</v>
      </c>
      <c r="U11" s="57" t="str">
        <f>IF(S11&gt;0.5,Mapping!C5,"0")</f>
        <v>0</v>
      </c>
      <c r="W11" s="20" t="s">
        <v>101</v>
      </c>
      <c r="X11" s="4">
        <f>COUNTIF(U11:U510,W11)</f>
        <v>0</v>
      </c>
      <c r="Y11" s="21">
        <f>COUNTIF(R11:R510,W11)</f>
        <v>0</v>
      </c>
    </row>
    <row r="12" spans="1:26" x14ac:dyDescent="0.3">
      <c r="A12" s="20">
        <v>8</v>
      </c>
      <c r="B12" s="9" t="e">
        <f>L2</f>
        <v>#DIV/0!</v>
      </c>
      <c r="C12" s="50" t="e">
        <f>RANK(B12,$B$5:$B$21)+COUNTIF($B$5:B12,B12)-1</f>
        <v>#DIV/0!</v>
      </c>
      <c r="D12" s="4" t="s">
        <v>150</v>
      </c>
      <c r="H12" s="21"/>
      <c r="J12" s="39" t="s">
        <v>151</v>
      </c>
      <c r="K12" s="109">
        <f>COUNTIF(Mapping!R5:R500,"2")</f>
        <v>0</v>
      </c>
      <c r="L12" s="109">
        <f>COUNTIF(Mapping!R5:R500,"1")</f>
        <v>0</v>
      </c>
      <c r="M12" s="110">
        <f>COUNTIF(Mapping!R5:R500,"0")</f>
        <v>0</v>
      </c>
      <c r="O12" s="53">
        <f>Mapping!A6</f>
        <v>0</v>
      </c>
      <c r="P12" s="10">
        <f>COUNTIF(Mapping!F6:H6,"&gt;1")</f>
        <v>0</v>
      </c>
      <c r="Q12" s="10" t="str">
        <f>IF(P12&gt;0.5,Mapping!D6,"0")</f>
        <v>0</v>
      </c>
      <c r="R12" s="10" t="str">
        <f>IF(P12&gt;0.5,Mapping!C6,"0")</f>
        <v>0</v>
      </c>
      <c r="S12" s="10">
        <f>COUNTIF(Mapping!I6:Y6,"&gt;1")</f>
        <v>0</v>
      </c>
      <c r="T12" s="10" t="str">
        <f>IF(S12&gt;0.5,Mapping!D6,"0")</f>
        <v>0</v>
      </c>
      <c r="U12" s="57" t="str">
        <f>IF(S12&gt;0.5,Mapping!C6,"0")</f>
        <v>0</v>
      </c>
      <c r="W12" s="20" t="s">
        <v>83</v>
      </c>
      <c r="X12" s="4">
        <f>COUNTIF(U12:U511,W12)</f>
        <v>0</v>
      </c>
      <c r="Y12" s="21">
        <f t="shared" ref="Y12:Y18" si="0">COUNTIF(R12:R511,W12)</f>
        <v>0</v>
      </c>
    </row>
    <row r="13" spans="1:26" x14ac:dyDescent="0.3">
      <c r="A13" s="20">
        <v>9</v>
      </c>
      <c r="B13" s="9" t="e">
        <f>M2</f>
        <v>#DIV/0!</v>
      </c>
      <c r="C13" s="50" t="e">
        <f>RANK(B13,$B$5:$B$21)+COUNTIF($B$5:B13,B13)-1</f>
        <v>#DIV/0!</v>
      </c>
      <c r="D13" s="4" t="s">
        <v>152</v>
      </c>
      <c r="H13" s="21"/>
      <c r="J13" s="39" t="s">
        <v>153</v>
      </c>
      <c r="K13" s="109">
        <f>COUNTIF(Mapping!Q5:Q500,"2")</f>
        <v>0</v>
      </c>
      <c r="L13" s="109">
        <f>COUNTIF(Mapping!Q5:Q500,"1")</f>
        <v>0</v>
      </c>
      <c r="M13" s="110">
        <f>COUNTIF(Mapping!Q5:Q500,"0")</f>
        <v>0</v>
      </c>
      <c r="O13" s="53">
        <f>Mapping!A7</f>
        <v>0</v>
      </c>
      <c r="P13" s="10">
        <f>COUNTIF(Mapping!F7:H7,"&gt;1")</f>
        <v>0</v>
      </c>
      <c r="Q13" s="10" t="str">
        <f>IF(P13&gt;0.5,Mapping!D7,"0")</f>
        <v>0</v>
      </c>
      <c r="R13" s="10" t="str">
        <f>IF(P13&gt;0.5,Mapping!C7,"0")</f>
        <v>0</v>
      </c>
      <c r="S13" s="10">
        <f>COUNTIF(Mapping!I7:Y7,"&gt;1")</f>
        <v>0</v>
      </c>
      <c r="T13" s="10" t="str">
        <f>IF(S13&gt;0.5,Mapping!D7,"0")</f>
        <v>0</v>
      </c>
      <c r="U13" s="57" t="str">
        <f>IF(S13&gt;0.5,Mapping!C7,"0")</f>
        <v>0</v>
      </c>
      <c r="W13" s="20" t="s">
        <v>89</v>
      </c>
      <c r="X13" s="4">
        <f>COUNTIF(U13:U512,W13)</f>
        <v>0</v>
      </c>
      <c r="Y13" s="21">
        <f t="shared" si="0"/>
        <v>0</v>
      </c>
    </row>
    <row r="14" spans="1:26" x14ac:dyDescent="0.3">
      <c r="A14" s="20">
        <v>10</v>
      </c>
      <c r="B14" s="9" t="e">
        <f>N2</f>
        <v>#DIV/0!</v>
      </c>
      <c r="C14" s="50" t="e">
        <f>RANK(B14,$B$5:$B$21)+COUNTIF($B$5:B14,B14)-1</f>
        <v>#DIV/0!</v>
      </c>
      <c r="D14" s="4" t="s">
        <v>154</v>
      </c>
      <c r="H14" s="21"/>
      <c r="J14" s="39" t="s">
        <v>150</v>
      </c>
      <c r="K14" s="109">
        <f>COUNTIF(Mapping!P5:P500,"2")</f>
        <v>0</v>
      </c>
      <c r="L14" s="109">
        <f>COUNTIF(Mapping!P5:P500,"1")</f>
        <v>0</v>
      </c>
      <c r="M14" s="110">
        <f>COUNTIF(Mapping!P5:P500,"0")</f>
        <v>0</v>
      </c>
      <c r="O14" s="53">
        <f>Mapping!A8</f>
        <v>0</v>
      </c>
      <c r="P14" s="10">
        <f>COUNTIF(Mapping!F8:H8,"&gt;1")</f>
        <v>0</v>
      </c>
      <c r="Q14" s="10" t="str">
        <f>IF(P14&gt;0.5,Mapping!D8,"0")</f>
        <v>0</v>
      </c>
      <c r="R14" s="10" t="str">
        <f>IF(P14&gt;0.5,Mapping!C8,"0")</f>
        <v>0</v>
      </c>
      <c r="S14" s="10">
        <f>COUNTIF(Mapping!I8:Y8,"&gt;1")</f>
        <v>0</v>
      </c>
      <c r="T14" s="10" t="str">
        <f>IF(S14&gt;0.5,Mapping!D8,"0")</f>
        <v>0</v>
      </c>
      <c r="U14" s="57" t="str">
        <f>IF(S14&gt;0.5,Mapping!C8,"0")</f>
        <v>0</v>
      </c>
      <c r="W14" s="20" t="s">
        <v>86</v>
      </c>
      <c r="X14" s="4">
        <f>COUNTIF(T14:T513,W14)</f>
        <v>0</v>
      </c>
      <c r="Y14" s="21">
        <f t="shared" si="0"/>
        <v>0</v>
      </c>
    </row>
    <row r="15" spans="1:26" x14ac:dyDescent="0.3">
      <c r="A15" s="20">
        <v>11</v>
      </c>
      <c r="B15" s="9" t="e">
        <f>O2</f>
        <v>#DIV/0!</v>
      </c>
      <c r="C15" s="50" t="e">
        <f>RANK(B15,$B$5:$B$21)+COUNTIF($B$5:B15,B15)-1</f>
        <v>#DIV/0!</v>
      </c>
      <c r="D15" s="4" t="s">
        <v>149</v>
      </c>
      <c r="H15" s="21"/>
      <c r="J15" s="39" t="s">
        <v>148</v>
      </c>
      <c r="K15" s="109">
        <f>COUNTIF(Mapping!O5:O500,"2")</f>
        <v>0</v>
      </c>
      <c r="L15" s="109">
        <f>COUNTIF(Mapping!O5:O500,"1")</f>
        <v>0</v>
      </c>
      <c r="M15" s="110">
        <f>COUNTIF(Mapping!O5:O500,"0")</f>
        <v>0</v>
      </c>
      <c r="O15" s="53">
        <f>Mapping!A9</f>
        <v>0</v>
      </c>
      <c r="P15" s="10">
        <f>COUNTIF(Mapping!F9:H9,"&gt;1")</f>
        <v>0</v>
      </c>
      <c r="Q15" s="10" t="str">
        <f>IF(P15&gt;0.5,Mapping!D9,"0")</f>
        <v>0</v>
      </c>
      <c r="R15" s="10" t="str">
        <f>IF(P15&gt;0.5,Mapping!C9,"0")</f>
        <v>0</v>
      </c>
      <c r="S15" s="10">
        <f>COUNTIF(Mapping!I9:Y9,"&gt;1")</f>
        <v>0</v>
      </c>
      <c r="T15" s="10" t="str">
        <f>IF(S15&gt;0.5,Mapping!D9,"0")</f>
        <v>0</v>
      </c>
      <c r="U15" s="57" t="str">
        <f>IF(S15&gt;0.5,Mapping!C9,"0")</f>
        <v>0</v>
      </c>
      <c r="W15" s="20" t="s">
        <v>97</v>
      </c>
      <c r="X15" s="4">
        <f>COUNTIF(T15:T514,W15)</f>
        <v>0</v>
      </c>
      <c r="Y15" s="21">
        <f t="shared" si="0"/>
        <v>0</v>
      </c>
    </row>
    <row r="16" spans="1:26" x14ac:dyDescent="0.3">
      <c r="A16" s="20">
        <v>12</v>
      </c>
      <c r="B16" s="9" t="e">
        <f>P2</f>
        <v>#DIV/0!</v>
      </c>
      <c r="C16" s="50" t="e">
        <f>RANK(B16,$B$5:$B$21)+COUNTIF($B$5:B16,B16)-1</f>
        <v>#DIV/0!</v>
      </c>
      <c r="D16" s="4" t="s">
        <v>141</v>
      </c>
      <c r="H16" s="21"/>
      <c r="J16" s="39" t="s">
        <v>140</v>
      </c>
      <c r="K16" s="109">
        <f>COUNTIF(Mapping!N5:N500,"2")</f>
        <v>0</v>
      </c>
      <c r="L16" s="109">
        <f>COUNTIF(Mapping!N5:N500,"1")</f>
        <v>0</v>
      </c>
      <c r="M16" s="110">
        <f>COUNTIF(Mapping!N5:N500,"0")</f>
        <v>0</v>
      </c>
      <c r="O16" s="53">
        <f>Mapping!A10</f>
        <v>0</v>
      </c>
      <c r="P16" s="10">
        <f>COUNTIF(Mapping!F10:H10,"&gt;1")</f>
        <v>0</v>
      </c>
      <c r="Q16" s="10" t="str">
        <f>IF(P16&gt;0.5,Mapping!D10,"0")</f>
        <v>0</v>
      </c>
      <c r="R16" s="10" t="str">
        <f>IF(P16&gt;0.5,Mapping!C10,"0")</f>
        <v>0</v>
      </c>
      <c r="S16" s="10">
        <f>COUNTIF(Mapping!I10:Y10,"&gt;1")</f>
        <v>0</v>
      </c>
      <c r="T16" s="10" t="str">
        <f>IF(S16&gt;0.5,Mapping!D10,"0")</f>
        <v>0</v>
      </c>
      <c r="U16" s="57" t="str">
        <f>IF(S16&gt;0.5,Mapping!C10,"0")</f>
        <v>0</v>
      </c>
      <c r="W16" s="20" t="s">
        <v>155</v>
      </c>
      <c r="X16" s="4">
        <f>COUNTIF(T16:T515,W16)</f>
        <v>0</v>
      </c>
      <c r="Y16" s="21">
        <f t="shared" si="0"/>
        <v>0</v>
      </c>
    </row>
    <row r="17" spans="1:25" x14ac:dyDescent="0.3">
      <c r="A17" s="20">
        <v>13</v>
      </c>
      <c r="B17" s="9" t="e">
        <f>Q2</f>
        <v>#DIV/0!</v>
      </c>
      <c r="C17" s="50" t="e">
        <f>RANK(B17,$B$5:$B$21)+COUNTIF($B$5:B17,B17)-1</f>
        <v>#DIV/0!</v>
      </c>
      <c r="D17" s="4" t="s">
        <v>139</v>
      </c>
      <c r="H17" s="21"/>
      <c r="J17" s="39" t="s">
        <v>138</v>
      </c>
      <c r="K17" s="109">
        <f>COUNTIF(Mapping!M5:M500,"2")</f>
        <v>0</v>
      </c>
      <c r="L17" s="109">
        <f>COUNTIF(Mapping!M5:M500,"1")</f>
        <v>0</v>
      </c>
      <c r="M17" s="110">
        <f>COUNTIF(Mapping!M5:M500,"0")</f>
        <v>0</v>
      </c>
      <c r="O17" s="53">
        <f>Mapping!A11</f>
        <v>0</v>
      </c>
      <c r="P17" s="10">
        <f>COUNTIF(Mapping!F11:H11,"&gt;1")</f>
        <v>0</v>
      </c>
      <c r="Q17" s="10" t="str">
        <f>IF(P17&gt;0.5,Mapping!D11,"0")</f>
        <v>0</v>
      </c>
      <c r="R17" s="10" t="str">
        <f>IF(P17&gt;0.5,Mapping!C11,"0")</f>
        <v>0</v>
      </c>
      <c r="S17" s="10">
        <f>COUNTIF(Mapping!I11:Y11,"&gt;1")</f>
        <v>0</v>
      </c>
      <c r="T17" s="10" t="str">
        <f>IF(S17&gt;0.5,Mapping!D11,"0")</f>
        <v>0</v>
      </c>
      <c r="U17" s="57" t="str">
        <f>IF(S17&gt;0.5,Mapping!C11,"0")</f>
        <v>0</v>
      </c>
      <c r="W17" s="20" t="s">
        <v>156</v>
      </c>
      <c r="X17" s="4">
        <f>COUNTIF(T17:T516,W17)</f>
        <v>0</v>
      </c>
      <c r="Y17" s="21">
        <f t="shared" si="0"/>
        <v>0</v>
      </c>
    </row>
    <row r="18" spans="1:25" x14ac:dyDescent="0.3">
      <c r="A18" s="20">
        <v>14</v>
      </c>
      <c r="B18" s="9" t="e">
        <f>R2</f>
        <v>#DIV/0!</v>
      </c>
      <c r="C18" s="50" t="e">
        <f>RANK(B18,$B$5:$B$21)+COUNTIF($B$5:B18,B18)-1</f>
        <v>#DIV/0!</v>
      </c>
      <c r="D18" s="4" t="s">
        <v>136</v>
      </c>
      <c r="H18" s="21"/>
      <c r="J18" s="39" t="s">
        <v>135</v>
      </c>
      <c r="K18" s="109">
        <f>COUNTIF(Mapping!L5:L500,"2")</f>
        <v>0</v>
      </c>
      <c r="L18" s="109">
        <f>COUNTIF(Mapping!L5:L500,"1")</f>
        <v>0</v>
      </c>
      <c r="M18" s="110">
        <f>COUNTIF(Mapping!L5:L500,"0")</f>
        <v>0</v>
      </c>
      <c r="O18" s="53">
        <f>Mapping!A12</f>
        <v>0</v>
      </c>
      <c r="P18" s="10">
        <f>COUNTIF(Mapping!F12:H12,"&gt;1")</f>
        <v>0</v>
      </c>
      <c r="Q18" s="10" t="str">
        <f>IF(P18&gt;0.5,Mapping!D12,"0")</f>
        <v>0</v>
      </c>
      <c r="R18" s="10" t="str">
        <f>IF(P18&gt;0.5,Mapping!C12,"0")</f>
        <v>0</v>
      </c>
      <c r="S18" s="10">
        <f>COUNTIF(Mapping!I12:Y12,"&gt;1")</f>
        <v>0</v>
      </c>
      <c r="T18" s="10" t="str">
        <f>IF(S18&gt;0.5,Mapping!D12,"0")</f>
        <v>0</v>
      </c>
      <c r="U18" s="57" t="str">
        <f>IF(S18&gt;0.5,Mapping!C12,"0")</f>
        <v>0</v>
      </c>
      <c r="W18" s="14" t="s">
        <v>157</v>
      </c>
      <c r="X18" s="15">
        <f>COUNTIF(T18:T517,W18)</f>
        <v>0</v>
      </c>
      <c r="Y18" s="24">
        <f t="shared" si="0"/>
        <v>0</v>
      </c>
    </row>
    <row r="19" spans="1:25" x14ac:dyDescent="0.3">
      <c r="A19" s="20">
        <v>15</v>
      </c>
      <c r="B19" s="9" t="e">
        <f>S2</f>
        <v>#DIV/0!</v>
      </c>
      <c r="C19" s="50" t="e">
        <f>RANK(B19,$B$5:$B$21)+COUNTIF($B$5:B19,B19)-1</f>
        <v>#DIV/0!</v>
      </c>
      <c r="D19" s="4" t="s">
        <v>133</v>
      </c>
      <c r="H19" s="21"/>
      <c r="J19" s="39" t="s">
        <v>132</v>
      </c>
      <c r="K19" s="109">
        <f>COUNTIF(Mapping!K5:K500,"2")</f>
        <v>0</v>
      </c>
      <c r="L19" s="109">
        <f>COUNTIF(Mapping!K5:K500,"1")</f>
        <v>0</v>
      </c>
      <c r="M19" s="110">
        <f>COUNTIF(Mapping!K5:K500,"0")</f>
        <v>0</v>
      </c>
      <c r="O19" s="53">
        <f>Mapping!A13</f>
        <v>0</v>
      </c>
      <c r="P19" s="10">
        <f>COUNTIF(Mapping!F13:H13,"&gt;1")</f>
        <v>0</v>
      </c>
      <c r="Q19" s="10" t="str">
        <f>IF(P19&gt;0.5,Mapping!D13,"0")</f>
        <v>0</v>
      </c>
      <c r="R19" s="10" t="str">
        <f>IF(P19&gt;0.5,Mapping!C13,"0")</f>
        <v>0</v>
      </c>
      <c r="S19" s="10">
        <f>COUNTIF(Mapping!I13:Y13,"&gt;1")</f>
        <v>0</v>
      </c>
      <c r="T19" s="10" t="str">
        <f>IF(S19&gt;0.5,Mapping!D13,"0")</f>
        <v>0</v>
      </c>
      <c r="U19" s="57" t="str">
        <f>IF(S19&gt;0.5,Mapping!C13,"0")</f>
        <v>0</v>
      </c>
    </row>
    <row r="20" spans="1:25" x14ac:dyDescent="0.3">
      <c r="A20" s="20">
        <v>16</v>
      </c>
      <c r="B20" s="9" t="e">
        <f>T2</f>
        <v>#DIV/0!</v>
      </c>
      <c r="C20" s="50" t="e">
        <f>RANK(B20,$B$5:$B$21)+COUNTIF($B$5:B20,B20)-1</f>
        <v>#DIV/0!</v>
      </c>
      <c r="D20" s="4" t="s">
        <v>158</v>
      </c>
      <c r="H20" s="21"/>
      <c r="J20" s="39" t="s">
        <v>129</v>
      </c>
      <c r="K20" s="109">
        <f>COUNTIF(Mapping!J5:J500,"2")</f>
        <v>0</v>
      </c>
      <c r="L20" s="109">
        <f>COUNTIF(Mapping!J5:J500,"1")</f>
        <v>0</v>
      </c>
      <c r="M20" s="110">
        <f>COUNTIF(Mapping!J5:J500,"0")</f>
        <v>0</v>
      </c>
      <c r="O20" s="53">
        <f>Mapping!A14</f>
        <v>0</v>
      </c>
      <c r="P20" s="10">
        <f>COUNTIF(Mapping!F14:H14,"&gt;1")</f>
        <v>0</v>
      </c>
      <c r="Q20" s="10" t="str">
        <f>IF(P20&gt;0.5,Mapping!D14,"0")</f>
        <v>0</v>
      </c>
      <c r="R20" s="10" t="str">
        <f>IF(P20&gt;0.5,Mapping!C14,"0")</f>
        <v>0</v>
      </c>
      <c r="S20" s="10">
        <f>COUNTIF(Mapping!I14:Y14,"&gt;1")</f>
        <v>0</v>
      </c>
      <c r="T20" s="10" t="str">
        <f>IF(S20&gt;0.5,Mapping!D14,"0")</f>
        <v>0</v>
      </c>
      <c r="U20" s="57" t="str">
        <f>IF(S20&gt;0.5,Mapping!C14,"0")</f>
        <v>0</v>
      </c>
    </row>
    <row r="21" spans="1:25" x14ac:dyDescent="0.3">
      <c r="A21" s="14">
        <v>17</v>
      </c>
      <c r="B21" s="22" t="e">
        <f>U2</f>
        <v>#DIV/0!</v>
      </c>
      <c r="C21" s="51" t="e">
        <f>RANK(B21,$B$5:$B$21)+COUNTIF($B$5:B21,B21)-1</f>
        <v>#DIV/0!</v>
      </c>
      <c r="D21" s="15" t="s">
        <v>127</v>
      </c>
      <c r="E21" s="15"/>
      <c r="F21" s="15"/>
      <c r="G21" s="15"/>
      <c r="H21" s="24"/>
      <c r="J21" s="40" t="s">
        <v>126</v>
      </c>
      <c r="K21" s="115">
        <f>COUNTIF(Mapping!I5:I500,"2")</f>
        <v>0</v>
      </c>
      <c r="L21" s="115">
        <f>COUNTIF(Mapping!I5:I500,"1")</f>
        <v>0</v>
      </c>
      <c r="M21" s="116">
        <f>COUNTIF(Mapping!I5:I500,"0")</f>
        <v>0</v>
      </c>
      <c r="O21" s="53">
        <f>Mapping!A15</f>
        <v>0</v>
      </c>
      <c r="P21" s="10">
        <f>COUNTIF(Mapping!F15:H15,"&gt;1")</f>
        <v>0</v>
      </c>
      <c r="Q21" s="10" t="str">
        <f>IF(P21&gt;0.5,Mapping!D15,"0")</f>
        <v>0</v>
      </c>
      <c r="R21" s="10" t="str">
        <f>IF(P21&gt;0.5,Mapping!C15,"0")</f>
        <v>0</v>
      </c>
      <c r="S21" s="10">
        <f>COUNTIF(Mapping!I15:Y15,"&gt;1")</f>
        <v>0</v>
      </c>
      <c r="T21" s="10" t="str">
        <f>IF(S21&gt;0.5,Mapping!D15,"0")</f>
        <v>0</v>
      </c>
      <c r="U21" s="57" t="str">
        <f>IF(S21&gt;0.5,Mapping!C15,"0")</f>
        <v>0</v>
      </c>
    </row>
    <row r="22" spans="1:25" x14ac:dyDescent="0.3">
      <c r="B22" s="9"/>
      <c r="C22" s="10"/>
      <c r="O22" s="53">
        <f>Mapping!A16</f>
        <v>0</v>
      </c>
      <c r="P22" s="10">
        <f>COUNTIF(Mapping!F16:H16,"&gt;1")</f>
        <v>0</v>
      </c>
      <c r="Q22" s="10" t="str">
        <f>IF(P22&gt;0.5,Mapping!D16,"0")</f>
        <v>0</v>
      </c>
      <c r="R22" s="10" t="str">
        <f>IF(P22&gt;0.5,Mapping!C16,"0")</f>
        <v>0</v>
      </c>
      <c r="S22" s="10">
        <f>COUNTIF(Mapping!I16:Y16,"&gt;1")</f>
        <v>0</v>
      </c>
      <c r="T22" s="10" t="str">
        <f>IF(S22&gt;0.5,Mapping!D16,"0")</f>
        <v>0</v>
      </c>
      <c r="U22" s="57" t="str">
        <f>IF(S22&gt;0.5,Mapping!C16,"0")</f>
        <v>0</v>
      </c>
    </row>
    <row r="23" spans="1:25" x14ac:dyDescent="0.3">
      <c r="B23" s="9"/>
      <c r="C23" s="10"/>
      <c r="O23" s="53">
        <f>Mapping!A17</f>
        <v>0</v>
      </c>
      <c r="P23" s="10">
        <f>COUNTIF(Mapping!F17:H17,"&gt;1")</f>
        <v>0</v>
      </c>
      <c r="Q23" s="10" t="str">
        <f>IF(P23&gt;0.5,Mapping!D17,"0")</f>
        <v>0</v>
      </c>
      <c r="R23" s="10" t="str">
        <f>IF(P23&gt;0.5,Mapping!C17,"0")</f>
        <v>0</v>
      </c>
      <c r="S23" s="10">
        <f>COUNTIF(Mapping!I17:Y17,"&gt;1")</f>
        <v>0</v>
      </c>
      <c r="T23" s="10" t="str">
        <f>IF(S23&gt;0.5,Mapping!D17,"0")</f>
        <v>0</v>
      </c>
      <c r="U23" s="57" t="str">
        <f>IF(S23&gt;0.5,Mapping!C17,"0")</f>
        <v>0</v>
      </c>
    </row>
    <row r="24" spans="1:25" x14ac:dyDescent="0.3">
      <c r="B24" s="9"/>
      <c r="C24" s="10"/>
      <c r="O24" s="53">
        <f>Mapping!A18</f>
        <v>0</v>
      </c>
      <c r="P24" s="10">
        <f>COUNTIF(Mapping!F18:H18,"&gt;1")</f>
        <v>0</v>
      </c>
      <c r="Q24" s="10" t="str">
        <f>IF(P24&gt;0.5,Mapping!D18,"0")</f>
        <v>0</v>
      </c>
      <c r="R24" s="10" t="str">
        <f>IF(P24&gt;0.5,Mapping!C18,"0")</f>
        <v>0</v>
      </c>
      <c r="S24" s="10">
        <f>COUNTIF(Mapping!I18:Y18,"&gt;1")</f>
        <v>0</v>
      </c>
      <c r="T24" s="10" t="str">
        <f>IF(S24&gt;0.5,Mapping!D18,"0")</f>
        <v>0</v>
      </c>
      <c r="U24" s="57" t="str">
        <f>IF(S24&gt;0.5,Mapping!C18,"0")</f>
        <v>0</v>
      </c>
    </row>
    <row r="25" spans="1:25" x14ac:dyDescent="0.3">
      <c r="O25" s="53">
        <f>Mapping!A19</f>
        <v>0</v>
      </c>
      <c r="P25" s="10">
        <f>COUNTIF(Mapping!F19:H19,"&gt;1")</f>
        <v>0</v>
      </c>
      <c r="Q25" s="10" t="str">
        <f>IF(P25&gt;0.5,Mapping!D19,"0")</f>
        <v>0</v>
      </c>
      <c r="R25" s="10" t="str">
        <f>IF(P25&gt;0.5,Mapping!C19,"0")</f>
        <v>0</v>
      </c>
      <c r="S25" s="10">
        <f>COUNTIF(Mapping!I19:Y19,"&gt;1")</f>
        <v>0</v>
      </c>
      <c r="T25" s="10" t="str">
        <f>IF(S25&gt;0.5,Mapping!D19,"0")</f>
        <v>0</v>
      </c>
      <c r="U25" s="57" t="str">
        <f>IF(S25&gt;0.5,Mapping!C19,"0")</f>
        <v>0</v>
      </c>
    </row>
    <row r="26" spans="1:25" x14ac:dyDescent="0.3">
      <c r="O26" s="53">
        <f>Mapping!A20</f>
        <v>0</v>
      </c>
      <c r="P26" s="10">
        <f>COUNTIF(Mapping!F20:H20,"&gt;1")</f>
        <v>0</v>
      </c>
      <c r="Q26" s="10" t="str">
        <f>IF(P26&gt;0.5,Mapping!D20,"0")</f>
        <v>0</v>
      </c>
      <c r="R26" s="10" t="str">
        <f>IF(P26&gt;0.5,Mapping!C20,"0")</f>
        <v>0</v>
      </c>
      <c r="S26" s="10">
        <f>COUNTIF(Mapping!I20:Y20,"&gt;1")</f>
        <v>0</v>
      </c>
      <c r="T26" s="10" t="str">
        <f>IF(S26&gt;0.5,Mapping!D20,"0")</f>
        <v>0</v>
      </c>
      <c r="U26" s="57" t="str">
        <f>IF(S26&gt;0.5,Mapping!C20,"0")</f>
        <v>0</v>
      </c>
    </row>
    <row r="27" spans="1:25" x14ac:dyDescent="0.3">
      <c r="O27" s="53">
        <f>Mapping!A21</f>
        <v>0</v>
      </c>
      <c r="P27" s="10">
        <f>COUNTIF(Mapping!F21:H21,"&gt;1")</f>
        <v>0</v>
      </c>
      <c r="Q27" s="10" t="str">
        <f>IF(P27&gt;0.5,Mapping!D21,"0")</f>
        <v>0</v>
      </c>
      <c r="R27" s="10" t="str">
        <f>IF(P27&gt;0.5,Mapping!C21,"0")</f>
        <v>0</v>
      </c>
      <c r="S27" s="10">
        <f>COUNTIF(Mapping!I21:Y21,"&gt;1")</f>
        <v>0</v>
      </c>
      <c r="T27" s="10" t="str">
        <f>IF(S27&gt;0.5,Mapping!D21,"0")</f>
        <v>0</v>
      </c>
      <c r="U27" s="57" t="str">
        <f>IF(S27&gt;0.5,Mapping!C21,"0")</f>
        <v>0</v>
      </c>
    </row>
    <row r="28" spans="1:25" x14ac:dyDescent="0.3">
      <c r="O28" s="53">
        <f>Mapping!A22</f>
        <v>0</v>
      </c>
      <c r="P28" s="10">
        <f>COUNTIF(Mapping!F22:H22,"&gt;1")</f>
        <v>0</v>
      </c>
      <c r="Q28" s="10" t="str">
        <f>IF(P28&gt;0.5,Mapping!D22,"0")</f>
        <v>0</v>
      </c>
      <c r="R28" s="10" t="str">
        <f>IF(P28&gt;0.5,Mapping!C22,"0")</f>
        <v>0</v>
      </c>
      <c r="S28" s="10">
        <f>COUNTIF(Mapping!I22:Y22,"&gt;1")</f>
        <v>0</v>
      </c>
      <c r="T28" s="10" t="str">
        <f>IF(S28&gt;0.5,Mapping!D22,"0")</f>
        <v>0</v>
      </c>
      <c r="U28" s="57" t="str">
        <f>IF(S28&gt;0.5,Mapping!C22,"0")</f>
        <v>0</v>
      </c>
    </row>
    <row r="29" spans="1:25" x14ac:dyDescent="0.3">
      <c r="O29" s="53">
        <f>Mapping!A23</f>
        <v>0</v>
      </c>
      <c r="P29" s="10">
        <f>COUNTIF(Mapping!F23:H23,"&gt;1")</f>
        <v>0</v>
      </c>
      <c r="Q29" s="10" t="str">
        <f>IF(P29&gt;0.5,Mapping!D23,"0")</f>
        <v>0</v>
      </c>
      <c r="R29" s="10" t="str">
        <f>IF(P29&gt;0.5,Mapping!C23,"0")</f>
        <v>0</v>
      </c>
      <c r="S29" s="10">
        <f>COUNTIF(Mapping!I23:Y23,"&gt;1")</f>
        <v>0</v>
      </c>
      <c r="T29" s="10" t="str">
        <f>IF(S29&gt;0.5,Mapping!D23,"0")</f>
        <v>0</v>
      </c>
      <c r="U29" s="57" t="str">
        <f>IF(S29&gt;0.5,Mapping!C23,"0")</f>
        <v>0</v>
      </c>
    </row>
    <row r="30" spans="1:25" x14ac:dyDescent="0.3">
      <c r="O30" s="53">
        <f>Mapping!A24</f>
        <v>0</v>
      </c>
      <c r="P30" s="10">
        <f>COUNTIF(Mapping!F24:H24,"&gt;1")</f>
        <v>0</v>
      </c>
      <c r="Q30" s="10" t="str">
        <f>IF(P30&gt;0.5,Mapping!D24,"0")</f>
        <v>0</v>
      </c>
      <c r="R30" s="10" t="str">
        <f>IF(P30&gt;0.5,Mapping!C24,"0")</f>
        <v>0</v>
      </c>
      <c r="S30" s="10">
        <f>COUNTIF(Mapping!I24:Y24,"&gt;1")</f>
        <v>0</v>
      </c>
      <c r="T30" s="10" t="str">
        <f>IF(S30&gt;0.5,Mapping!D24,"0")</f>
        <v>0</v>
      </c>
      <c r="U30" s="57" t="str">
        <f>IF(S30&gt;0.5,Mapping!C24,"0")</f>
        <v>0</v>
      </c>
    </row>
    <row r="31" spans="1:25" x14ac:dyDescent="0.3">
      <c r="O31" s="53">
        <f>Mapping!A25</f>
        <v>0</v>
      </c>
      <c r="P31" s="10">
        <f>COUNTIF(Mapping!F25:H25,"&gt;1")</f>
        <v>0</v>
      </c>
      <c r="Q31" s="10" t="str">
        <f>IF(P31&gt;0.5,Mapping!D25,"0")</f>
        <v>0</v>
      </c>
      <c r="R31" s="10" t="str">
        <f>IF(P31&gt;0.5,Mapping!C25,"0")</f>
        <v>0</v>
      </c>
      <c r="S31" s="10">
        <f>COUNTIF(Mapping!I25:Y25,"&gt;1")</f>
        <v>0</v>
      </c>
      <c r="T31" s="10" t="str">
        <f>IF(S31&gt;0.5,Mapping!D25,"0")</f>
        <v>0</v>
      </c>
      <c r="U31" s="57" t="str">
        <f>IF(S31&gt;0.5,Mapping!C25,"0")</f>
        <v>0</v>
      </c>
    </row>
    <row r="32" spans="1:25" x14ac:dyDescent="0.3">
      <c r="O32" s="53">
        <f>Mapping!A26</f>
        <v>0</v>
      </c>
      <c r="P32" s="10">
        <f>COUNTIF(Mapping!F26:H26,"&gt;1")</f>
        <v>0</v>
      </c>
      <c r="Q32" s="10" t="str">
        <f>IF(P32&gt;0.5,Mapping!D26,"0")</f>
        <v>0</v>
      </c>
      <c r="R32" s="10" t="str">
        <f>IF(P32&gt;0.5,Mapping!C26,"0")</f>
        <v>0</v>
      </c>
      <c r="S32" s="10">
        <f>COUNTIF(Mapping!I26:Y26,"&gt;1")</f>
        <v>0</v>
      </c>
      <c r="T32" s="10" t="str">
        <f>IF(S32&gt;0.5,Mapping!D26,"0")</f>
        <v>0</v>
      </c>
      <c r="U32" s="57" t="str">
        <f>IF(S32&gt;0.5,Mapping!C26,"0")</f>
        <v>0</v>
      </c>
    </row>
    <row r="33" spans="15:21" x14ac:dyDescent="0.3">
      <c r="O33" s="53">
        <f>Mapping!A27</f>
        <v>0</v>
      </c>
      <c r="P33" s="10">
        <f>COUNTIF(Mapping!F27:H27,"&gt;1")</f>
        <v>0</v>
      </c>
      <c r="Q33" s="10" t="str">
        <f>IF(P33&gt;0.5,Mapping!D27,"0")</f>
        <v>0</v>
      </c>
      <c r="R33" s="10" t="str">
        <f>IF(P33&gt;0.5,Mapping!C27,"0")</f>
        <v>0</v>
      </c>
      <c r="S33" s="10">
        <f>COUNTIF(Mapping!I27:Y27,"&gt;1")</f>
        <v>0</v>
      </c>
      <c r="T33" s="10" t="str">
        <f>IF(S33&gt;0.5,Mapping!D27,"0")</f>
        <v>0</v>
      </c>
      <c r="U33" s="57" t="str">
        <f>IF(S33&gt;0.5,Mapping!C27,"0")</f>
        <v>0</v>
      </c>
    </row>
    <row r="34" spans="15:21" x14ac:dyDescent="0.3">
      <c r="O34" s="53">
        <f>Mapping!A28</f>
        <v>0</v>
      </c>
      <c r="P34" s="10">
        <f>COUNTIF(Mapping!F28:H28,"&gt;1")</f>
        <v>0</v>
      </c>
      <c r="Q34" s="10" t="str">
        <f>IF(P34&gt;0.5,Mapping!D28,"0")</f>
        <v>0</v>
      </c>
      <c r="R34" s="10" t="str">
        <f>IF(P34&gt;0.5,Mapping!C28,"0")</f>
        <v>0</v>
      </c>
      <c r="S34" s="10">
        <f>COUNTIF(Mapping!I28:Y28,"&gt;1")</f>
        <v>0</v>
      </c>
      <c r="T34" s="10" t="str">
        <f>IF(S34&gt;0.5,Mapping!D28,"0")</f>
        <v>0</v>
      </c>
      <c r="U34" s="57" t="str">
        <f>IF(S34&gt;0.5,Mapping!C28,"0")</f>
        <v>0</v>
      </c>
    </row>
    <row r="35" spans="15:21" x14ac:dyDescent="0.3">
      <c r="O35" s="53">
        <f>Mapping!A29</f>
        <v>0</v>
      </c>
      <c r="P35" s="10">
        <f>COUNTIF(Mapping!F29:H29,"&gt;1")</f>
        <v>0</v>
      </c>
      <c r="Q35" s="10" t="str">
        <f>IF(P35&gt;0.5,Mapping!D29,"0")</f>
        <v>0</v>
      </c>
      <c r="R35" s="10" t="str">
        <f>IF(P35&gt;0.5,Mapping!C29,"0")</f>
        <v>0</v>
      </c>
      <c r="S35" s="10">
        <f>COUNTIF(Mapping!I29:Y29,"&gt;1")</f>
        <v>0</v>
      </c>
      <c r="T35" s="10" t="str">
        <f>IF(S35&gt;0.5,Mapping!D29,"0")</f>
        <v>0</v>
      </c>
      <c r="U35" s="57" t="str">
        <f>IF(S35&gt;0.5,Mapping!C29,"0")</f>
        <v>0</v>
      </c>
    </row>
    <row r="36" spans="15:21" x14ac:dyDescent="0.3">
      <c r="O36" s="53">
        <f>Mapping!A30</f>
        <v>0</v>
      </c>
      <c r="P36" s="10">
        <f>COUNTIF(Mapping!F30:H30,"&gt;1")</f>
        <v>0</v>
      </c>
      <c r="Q36" s="10" t="str">
        <f>IF(P36&gt;0.5,Mapping!D30,"0")</f>
        <v>0</v>
      </c>
      <c r="R36" s="10" t="str">
        <f>IF(P36&gt;0.5,Mapping!C30,"0")</f>
        <v>0</v>
      </c>
      <c r="S36" s="10">
        <f>COUNTIF(Mapping!I30:Y30,"&gt;1")</f>
        <v>0</v>
      </c>
      <c r="T36" s="10" t="str">
        <f>IF(S36&gt;0.5,Mapping!D30,"0")</f>
        <v>0</v>
      </c>
      <c r="U36" s="57" t="str">
        <f>IF(S36&gt;0.5,Mapping!C30,"0")</f>
        <v>0</v>
      </c>
    </row>
    <row r="37" spans="15:21" x14ac:dyDescent="0.3">
      <c r="O37" s="53">
        <f>Mapping!A31</f>
        <v>0</v>
      </c>
      <c r="P37" s="10">
        <f>COUNTIF(Mapping!F31:H31,"&gt;1")</f>
        <v>0</v>
      </c>
      <c r="Q37" s="10" t="str">
        <f>IF(P37&gt;0.5,Mapping!D31,"0")</f>
        <v>0</v>
      </c>
      <c r="R37" s="10" t="str">
        <f>IF(P37&gt;0.5,Mapping!C31,"0")</f>
        <v>0</v>
      </c>
      <c r="S37" s="10">
        <f>COUNTIF(Mapping!I31:Y31,"&gt;1")</f>
        <v>0</v>
      </c>
      <c r="T37" s="10" t="str">
        <f>IF(S37&gt;0.5,Mapping!D31,"0")</f>
        <v>0</v>
      </c>
      <c r="U37" s="57" t="str">
        <f>IF(S37&gt;0.5,Mapping!C31,"0")</f>
        <v>0</v>
      </c>
    </row>
    <row r="38" spans="15:21" x14ac:dyDescent="0.3">
      <c r="O38" s="53">
        <f>Mapping!A32</f>
        <v>0</v>
      </c>
      <c r="P38" s="10">
        <f>COUNTIF(Mapping!F32:H32,"&gt;1")</f>
        <v>0</v>
      </c>
      <c r="Q38" s="10" t="str">
        <f>IF(P38&gt;0.5,Mapping!D32,"0")</f>
        <v>0</v>
      </c>
      <c r="R38" s="10" t="str">
        <f>IF(P38&gt;0.5,Mapping!C32,"0")</f>
        <v>0</v>
      </c>
      <c r="S38" s="10">
        <f>COUNTIF(Mapping!I32:Y32,"&gt;1")</f>
        <v>0</v>
      </c>
      <c r="T38" s="10" t="str">
        <f>IF(S38&gt;0.5,Mapping!D32,"0")</f>
        <v>0</v>
      </c>
      <c r="U38" s="57" t="str">
        <f>IF(S38&gt;0.5,Mapping!C32,"0")</f>
        <v>0</v>
      </c>
    </row>
    <row r="39" spans="15:21" x14ac:dyDescent="0.3">
      <c r="O39" s="53">
        <f>Mapping!A33</f>
        <v>0</v>
      </c>
      <c r="P39" s="10">
        <f>COUNTIF(Mapping!F33:H33,"&gt;1")</f>
        <v>0</v>
      </c>
      <c r="Q39" s="10" t="str">
        <f>IF(P39&gt;0.5,Mapping!D33,"0")</f>
        <v>0</v>
      </c>
      <c r="R39" s="10" t="str">
        <f>IF(P39&gt;0.5,Mapping!C33,"0")</f>
        <v>0</v>
      </c>
      <c r="S39" s="10">
        <f>COUNTIF(Mapping!I33:Y33,"&gt;1")</f>
        <v>0</v>
      </c>
      <c r="T39" s="10" t="str">
        <f>IF(S39&gt;0.5,Mapping!D33,"0")</f>
        <v>0</v>
      </c>
      <c r="U39" s="57" t="str">
        <f>IF(S39&gt;0.5,Mapping!C33,"0")</f>
        <v>0</v>
      </c>
    </row>
    <row r="40" spans="15:21" x14ac:dyDescent="0.3">
      <c r="O40" s="53">
        <f>Mapping!A34</f>
        <v>0</v>
      </c>
      <c r="P40" s="10">
        <f>COUNTIF(Mapping!F34:H34,"&gt;1")</f>
        <v>0</v>
      </c>
      <c r="Q40" s="10" t="str">
        <f>IF(P40&gt;0.5,Mapping!D34,"0")</f>
        <v>0</v>
      </c>
      <c r="R40" s="10" t="str">
        <f>IF(P40&gt;0.5,Mapping!C34,"0")</f>
        <v>0</v>
      </c>
      <c r="S40" s="10">
        <f>COUNTIF(Mapping!I34:Y34,"&gt;1")</f>
        <v>0</v>
      </c>
      <c r="T40" s="10" t="str">
        <f>IF(S40&gt;0.5,Mapping!D34,"0")</f>
        <v>0</v>
      </c>
      <c r="U40" s="57" t="str">
        <f>IF(S40&gt;0.5,Mapping!C34,"0")</f>
        <v>0</v>
      </c>
    </row>
    <row r="41" spans="15:21" x14ac:dyDescent="0.3">
      <c r="O41" s="53">
        <f>Mapping!A35</f>
        <v>0</v>
      </c>
      <c r="P41" s="10">
        <f>COUNTIF(Mapping!F35:H35,"&gt;1")</f>
        <v>0</v>
      </c>
      <c r="Q41" s="10" t="str">
        <f>IF(P41&gt;0.5,Mapping!D35,"0")</f>
        <v>0</v>
      </c>
      <c r="R41" s="10" t="str">
        <f>IF(P41&gt;0.5,Mapping!C35,"0")</f>
        <v>0</v>
      </c>
      <c r="S41" s="10">
        <f>COUNTIF(Mapping!I35:Y35,"&gt;1")</f>
        <v>0</v>
      </c>
      <c r="T41" s="10" t="str">
        <f>IF(S41&gt;0.5,Mapping!D35,"0")</f>
        <v>0</v>
      </c>
      <c r="U41" s="57" t="str">
        <f>IF(S41&gt;0.5,Mapping!C35,"0")</f>
        <v>0</v>
      </c>
    </row>
    <row r="42" spans="15:21" x14ac:dyDescent="0.3">
      <c r="O42" s="53">
        <f>Mapping!A36</f>
        <v>0</v>
      </c>
      <c r="P42" s="10">
        <f>COUNTIF(Mapping!F36:H36,"&gt;1")</f>
        <v>0</v>
      </c>
      <c r="Q42" s="10" t="str">
        <f>IF(P42&gt;0.5,Mapping!D36,"0")</f>
        <v>0</v>
      </c>
      <c r="R42" s="10" t="str">
        <f>IF(P42&gt;0.5,Mapping!C36,"0")</f>
        <v>0</v>
      </c>
      <c r="S42" s="10">
        <f>COUNTIF(Mapping!I36:Y36,"&gt;1")</f>
        <v>0</v>
      </c>
      <c r="T42" s="10" t="str">
        <f>IF(S42&gt;0.5,Mapping!D36,"0")</f>
        <v>0</v>
      </c>
      <c r="U42" s="57" t="str">
        <f>IF(S42&gt;0.5,Mapping!C36,"0")</f>
        <v>0</v>
      </c>
    </row>
    <row r="43" spans="15:21" x14ac:dyDescent="0.3">
      <c r="O43" s="53">
        <f>Mapping!A37</f>
        <v>0</v>
      </c>
      <c r="P43" s="10">
        <f>COUNTIF(Mapping!F37:H37,"&gt;1")</f>
        <v>0</v>
      </c>
      <c r="Q43" s="10" t="str">
        <f>IF(P43&gt;0.5,Mapping!D37,"0")</f>
        <v>0</v>
      </c>
      <c r="R43" s="10" t="str">
        <f>IF(P43&gt;0.5,Mapping!C37,"0")</f>
        <v>0</v>
      </c>
      <c r="S43" s="10">
        <f>COUNTIF(Mapping!I37:Y37,"&gt;1")</f>
        <v>0</v>
      </c>
      <c r="T43" s="10" t="str">
        <f>IF(S43&gt;0.5,Mapping!D37,"0")</f>
        <v>0</v>
      </c>
      <c r="U43" s="57" t="str">
        <f>IF(S43&gt;0.5,Mapping!C37,"0")</f>
        <v>0</v>
      </c>
    </row>
    <row r="44" spans="15:21" x14ac:dyDescent="0.3">
      <c r="O44" s="53">
        <f>Mapping!A38</f>
        <v>0</v>
      </c>
      <c r="P44" s="10">
        <f>COUNTIF(Mapping!F38:H38,"&gt;1")</f>
        <v>0</v>
      </c>
      <c r="Q44" s="10" t="str">
        <f>IF(P44&gt;0.5,Mapping!D38,"0")</f>
        <v>0</v>
      </c>
      <c r="R44" s="10" t="str">
        <f>IF(P44&gt;0.5,Mapping!C38,"0")</f>
        <v>0</v>
      </c>
      <c r="S44" s="10">
        <f>COUNTIF(Mapping!I38:Y38,"&gt;1")</f>
        <v>0</v>
      </c>
      <c r="T44" s="10" t="str">
        <f>IF(S44&gt;0.5,Mapping!D38,"0")</f>
        <v>0</v>
      </c>
      <c r="U44" s="57" t="str">
        <f>IF(S44&gt;0.5,Mapping!C38,"0")</f>
        <v>0</v>
      </c>
    </row>
    <row r="45" spans="15:21" x14ac:dyDescent="0.3">
      <c r="O45" s="53">
        <f>Mapping!A39</f>
        <v>0</v>
      </c>
      <c r="P45" s="10">
        <f>COUNTIF(Mapping!F39:H39,"&gt;1")</f>
        <v>0</v>
      </c>
      <c r="Q45" s="10" t="str">
        <f>IF(P45&gt;0.5,Mapping!D39,"0")</f>
        <v>0</v>
      </c>
      <c r="R45" s="10" t="str">
        <f>IF(P45&gt;0.5,Mapping!C39,"0")</f>
        <v>0</v>
      </c>
      <c r="S45" s="10">
        <f>COUNTIF(Mapping!I39:Y39,"&gt;1")</f>
        <v>0</v>
      </c>
      <c r="T45" s="10" t="str">
        <f>IF(S45&gt;0.5,Mapping!D39,"0")</f>
        <v>0</v>
      </c>
      <c r="U45" s="57" t="str">
        <f>IF(S45&gt;0.5,Mapping!C39,"0")</f>
        <v>0</v>
      </c>
    </row>
    <row r="46" spans="15:21" x14ac:dyDescent="0.3">
      <c r="O46" s="53">
        <f>Mapping!A40</f>
        <v>0</v>
      </c>
      <c r="P46" s="10">
        <f>COUNTIF(Mapping!F40:H40,"&gt;1")</f>
        <v>0</v>
      </c>
      <c r="Q46" s="10" t="str">
        <f>IF(P46&gt;0.5,Mapping!D40,"0")</f>
        <v>0</v>
      </c>
      <c r="R46" s="10" t="str">
        <f>IF(P46&gt;0.5,Mapping!C40,"0")</f>
        <v>0</v>
      </c>
      <c r="S46" s="10">
        <f>COUNTIF(Mapping!I40:Y40,"&gt;1")</f>
        <v>0</v>
      </c>
      <c r="T46" s="10" t="str">
        <f>IF(S46&gt;0.5,Mapping!D40,"0")</f>
        <v>0</v>
      </c>
      <c r="U46" s="57" t="str">
        <f>IF(S46&gt;0.5,Mapping!C40,"0")</f>
        <v>0</v>
      </c>
    </row>
    <row r="47" spans="15:21" x14ac:dyDescent="0.3">
      <c r="O47" s="53">
        <f>Mapping!A41</f>
        <v>0</v>
      </c>
      <c r="P47" s="10">
        <f>COUNTIF(Mapping!F41:H41,"&gt;1")</f>
        <v>0</v>
      </c>
      <c r="Q47" s="10" t="str">
        <f>IF(P47&gt;0.5,Mapping!D41,"0")</f>
        <v>0</v>
      </c>
      <c r="R47" s="10" t="str">
        <f>IF(P47&gt;0.5,Mapping!C41,"0")</f>
        <v>0</v>
      </c>
      <c r="S47" s="10">
        <f>COUNTIF(Mapping!I41:Y41,"&gt;1")</f>
        <v>0</v>
      </c>
      <c r="T47" s="10" t="str">
        <f>IF(S47&gt;0.5,Mapping!D41,"0")</f>
        <v>0</v>
      </c>
      <c r="U47" s="57" t="str">
        <f>IF(S47&gt;0.5,Mapping!C41,"0")</f>
        <v>0</v>
      </c>
    </row>
    <row r="48" spans="15:21" x14ac:dyDescent="0.3">
      <c r="O48" s="53">
        <f>Mapping!A42</f>
        <v>0</v>
      </c>
      <c r="P48" s="10">
        <f>COUNTIF(Mapping!F42:H42,"&gt;1")</f>
        <v>0</v>
      </c>
      <c r="Q48" s="10" t="str">
        <f>IF(P48&gt;0.5,Mapping!D42,"0")</f>
        <v>0</v>
      </c>
      <c r="R48" s="10" t="str">
        <f>IF(P48&gt;0.5,Mapping!C42,"0")</f>
        <v>0</v>
      </c>
      <c r="S48" s="10">
        <f>COUNTIF(Mapping!I42:Y42,"&gt;1")</f>
        <v>0</v>
      </c>
      <c r="T48" s="10" t="str">
        <f>IF(S48&gt;0.5,Mapping!D42,"0")</f>
        <v>0</v>
      </c>
      <c r="U48" s="57" t="str">
        <f>IF(S48&gt;0.5,Mapping!C42,"0")</f>
        <v>0</v>
      </c>
    </row>
    <row r="49" spans="15:21" x14ac:dyDescent="0.3">
      <c r="O49" s="53">
        <f>Mapping!A43</f>
        <v>0</v>
      </c>
      <c r="P49" s="10">
        <f>COUNTIF(Mapping!F43:H43,"&gt;1")</f>
        <v>0</v>
      </c>
      <c r="Q49" s="10" t="str">
        <f>IF(P49&gt;0.5,Mapping!D43,"0")</f>
        <v>0</v>
      </c>
      <c r="R49" s="10" t="str">
        <f>IF(P49&gt;0.5,Mapping!C43,"0")</f>
        <v>0</v>
      </c>
      <c r="S49" s="10">
        <f>COUNTIF(Mapping!I43:Y43,"&gt;1")</f>
        <v>0</v>
      </c>
      <c r="T49" s="10" t="str">
        <f>IF(S49&gt;0.5,Mapping!D43,"0")</f>
        <v>0</v>
      </c>
      <c r="U49" s="57" t="str">
        <f>IF(S49&gt;0.5,Mapping!C43,"0")</f>
        <v>0</v>
      </c>
    </row>
    <row r="50" spans="15:21" x14ac:dyDescent="0.3">
      <c r="O50" s="53">
        <f>Mapping!A44</f>
        <v>0</v>
      </c>
      <c r="P50" s="10">
        <f>COUNTIF(Mapping!F44:H44,"&gt;1")</f>
        <v>0</v>
      </c>
      <c r="Q50" s="10" t="str">
        <f>IF(P50&gt;0.5,Mapping!D44,"0")</f>
        <v>0</v>
      </c>
      <c r="R50" s="10" t="str">
        <f>IF(P50&gt;0.5,Mapping!C44,"0")</f>
        <v>0</v>
      </c>
      <c r="S50" s="10">
        <f>COUNTIF(Mapping!I44:Y44,"&gt;1")</f>
        <v>0</v>
      </c>
      <c r="T50" s="10" t="str">
        <f>IF(S50&gt;0.5,Mapping!D44,"0")</f>
        <v>0</v>
      </c>
      <c r="U50" s="57" t="str">
        <f>IF(S50&gt;0.5,Mapping!C44,"0")</f>
        <v>0</v>
      </c>
    </row>
    <row r="51" spans="15:21" x14ac:dyDescent="0.3">
      <c r="O51" s="53">
        <f>Mapping!A45</f>
        <v>0</v>
      </c>
      <c r="P51" s="10">
        <f>COUNTIF(Mapping!F45:H45,"&gt;1")</f>
        <v>0</v>
      </c>
      <c r="Q51" s="10" t="str">
        <f>IF(P51&gt;0.5,Mapping!D45,"0")</f>
        <v>0</v>
      </c>
      <c r="R51" s="10" t="str">
        <f>IF(P51&gt;0.5,Mapping!C45,"0")</f>
        <v>0</v>
      </c>
      <c r="S51" s="10">
        <f>COUNTIF(Mapping!I45:Y45,"&gt;1")</f>
        <v>0</v>
      </c>
      <c r="T51" s="10" t="str">
        <f>IF(S51&gt;0.5,Mapping!D45,"0")</f>
        <v>0</v>
      </c>
      <c r="U51" s="57" t="str">
        <f>IF(S51&gt;0.5,Mapping!C45,"0")</f>
        <v>0</v>
      </c>
    </row>
    <row r="52" spans="15:21" x14ac:dyDescent="0.3">
      <c r="O52" s="53">
        <f>Mapping!A46</f>
        <v>0</v>
      </c>
      <c r="P52" s="10">
        <f>COUNTIF(Mapping!F46:H46,"&gt;1")</f>
        <v>0</v>
      </c>
      <c r="Q52" s="10" t="str">
        <f>IF(P52&gt;0.5,Mapping!D46,"0")</f>
        <v>0</v>
      </c>
      <c r="R52" s="10" t="str">
        <f>IF(P52&gt;0.5,Mapping!C46,"0")</f>
        <v>0</v>
      </c>
      <c r="S52" s="10">
        <f>COUNTIF(Mapping!I46:Y46,"&gt;1")</f>
        <v>0</v>
      </c>
      <c r="T52" s="10" t="str">
        <f>IF(S52&gt;0.5,Mapping!D46,"0")</f>
        <v>0</v>
      </c>
      <c r="U52" s="57" t="str">
        <f>IF(S52&gt;0.5,Mapping!C46,"0")</f>
        <v>0</v>
      </c>
    </row>
    <row r="53" spans="15:21" x14ac:dyDescent="0.3">
      <c r="O53" s="53">
        <f>Mapping!A47</f>
        <v>0</v>
      </c>
      <c r="P53" s="10">
        <f>COUNTIF(Mapping!F47:H47,"&gt;1")</f>
        <v>0</v>
      </c>
      <c r="Q53" s="10" t="str">
        <f>IF(P53&gt;0.5,Mapping!D47,"0")</f>
        <v>0</v>
      </c>
      <c r="R53" s="10" t="str">
        <f>IF(P53&gt;0.5,Mapping!C47,"0")</f>
        <v>0</v>
      </c>
      <c r="S53" s="10">
        <f>COUNTIF(Mapping!I47:Y47,"&gt;1")</f>
        <v>0</v>
      </c>
      <c r="T53" s="10" t="str">
        <f>IF(S53&gt;0.5,Mapping!D47,"0")</f>
        <v>0</v>
      </c>
      <c r="U53" s="57" t="str">
        <f>IF(S53&gt;0.5,Mapping!C47,"0")</f>
        <v>0</v>
      </c>
    </row>
    <row r="54" spans="15:21" x14ac:dyDescent="0.3">
      <c r="O54" s="53">
        <f>Mapping!A48</f>
        <v>0</v>
      </c>
      <c r="P54" s="10">
        <f>COUNTIF(Mapping!F48:H48,"&gt;1")</f>
        <v>0</v>
      </c>
      <c r="Q54" s="10" t="str">
        <f>IF(P54&gt;0.5,Mapping!D48,"0")</f>
        <v>0</v>
      </c>
      <c r="R54" s="10" t="str">
        <f>IF(P54&gt;0.5,Mapping!C48,"0")</f>
        <v>0</v>
      </c>
      <c r="S54" s="10">
        <f>COUNTIF(Mapping!I48:Y48,"&gt;1")</f>
        <v>0</v>
      </c>
      <c r="T54" s="10" t="str">
        <f>IF(S54&gt;0.5,Mapping!D48,"0")</f>
        <v>0</v>
      </c>
      <c r="U54" s="57" t="str">
        <f>IF(S54&gt;0.5,Mapping!C48,"0")</f>
        <v>0</v>
      </c>
    </row>
    <row r="55" spans="15:21" x14ac:dyDescent="0.3">
      <c r="O55" s="53">
        <f>Mapping!A49</f>
        <v>0</v>
      </c>
      <c r="P55" s="10">
        <f>COUNTIF(Mapping!F49:H49,"&gt;1")</f>
        <v>0</v>
      </c>
      <c r="Q55" s="10" t="str">
        <f>IF(P55&gt;0.5,Mapping!D49,"0")</f>
        <v>0</v>
      </c>
      <c r="R55" s="10" t="str">
        <f>IF(P55&gt;0.5,Mapping!C49,"0")</f>
        <v>0</v>
      </c>
      <c r="S55" s="10">
        <f>COUNTIF(Mapping!I49:Y49,"&gt;1")</f>
        <v>0</v>
      </c>
      <c r="T55" s="10" t="str">
        <f>IF(S55&gt;0.5,Mapping!D49,"0")</f>
        <v>0</v>
      </c>
      <c r="U55" s="57" t="str">
        <f>IF(S55&gt;0.5,Mapping!C49,"0")</f>
        <v>0</v>
      </c>
    </row>
    <row r="56" spans="15:21" x14ac:dyDescent="0.3">
      <c r="O56" s="53">
        <f>Mapping!A50</f>
        <v>0</v>
      </c>
      <c r="P56" s="10">
        <f>COUNTIF(Mapping!F50:H50,"&gt;1")</f>
        <v>0</v>
      </c>
      <c r="Q56" s="10" t="str">
        <f>IF(P56&gt;0.5,Mapping!D50,"0")</f>
        <v>0</v>
      </c>
      <c r="R56" s="10" t="str">
        <f>IF(P56&gt;0.5,Mapping!C50,"0")</f>
        <v>0</v>
      </c>
      <c r="S56" s="10">
        <f>COUNTIF(Mapping!I50:Y50,"&gt;1")</f>
        <v>0</v>
      </c>
      <c r="T56" s="10" t="str">
        <f>IF(S56&gt;0.5,Mapping!D50,"0")</f>
        <v>0</v>
      </c>
      <c r="U56" s="57" t="str">
        <f>IF(S56&gt;0.5,Mapping!C50,"0")</f>
        <v>0</v>
      </c>
    </row>
    <row r="57" spans="15:21" x14ac:dyDescent="0.3">
      <c r="O57" s="53">
        <f>Mapping!A51</f>
        <v>0</v>
      </c>
      <c r="P57" s="10">
        <f>COUNTIF(Mapping!F51:H51,"&gt;1")</f>
        <v>0</v>
      </c>
      <c r="Q57" s="10" t="str">
        <f>IF(P57&gt;0.5,Mapping!D51,"0")</f>
        <v>0</v>
      </c>
      <c r="R57" s="10" t="str">
        <f>IF(P57&gt;0.5,Mapping!C51,"0")</f>
        <v>0</v>
      </c>
      <c r="S57" s="10">
        <f>COUNTIF(Mapping!I51:Y51,"&gt;1")</f>
        <v>0</v>
      </c>
      <c r="T57" s="10" t="str">
        <f>IF(S57&gt;0.5,Mapping!D51,"0")</f>
        <v>0</v>
      </c>
      <c r="U57" s="57" t="str">
        <f>IF(S57&gt;0.5,Mapping!C51,"0")</f>
        <v>0</v>
      </c>
    </row>
    <row r="58" spans="15:21" x14ac:dyDescent="0.3">
      <c r="O58" s="53">
        <f>Mapping!A52</f>
        <v>0</v>
      </c>
      <c r="P58" s="10">
        <f>COUNTIF(Mapping!F52:H52,"&gt;1")</f>
        <v>0</v>
      </c>
      <c r="Q58" s="10" t="str">
        <f>IF(P58&gt;0.5,Mapping!D52,"0")</f>
        <v>0</v>
      </c>
      <c r="R58" s="10" t="str">
        <f>IF(P58&gt;0.5,Mapping!C52,"0")</f>
        <v>0</v>
      </c>
      <c r="S58" s="10">
        <f>COUNTIF(Mapping!I52:Y52,"&gt;1")</f>
        <v>0</v>
      </c>
      <c r="T58" s="10" t="str">
        <f>IF(S58&gt;0.5,Mapping!D52,"0")</f>
        <v>0</v>
      </c>
      <c r="U58" s="57" t="str">
        <f>IF(S58&gt;0.5,Mapping!C52,"0")</f>
        <v>0</v>
      </c>
    </row>
    <row r="59" spans="15:21" x14ac:dyDescent="0.3">
      <c r="O59" s="53">
        <f>Mapping!A53</f>
        <v>0</v>
      </c>
      <c r="P59" s="10">
        <f>COUNTIF(Mapping!F53:H53,"&gt;1")</f>
        <v>0</v>
      </c>
      <c r="Q59" s="10" t="str">
        <f>IF(P59&gt;0.5,Mapping!D53,"0")</f>
        <v>0</v>
      </c>
      <c r="R59" s="10" t="str">
        <f>IF(P59&gt;0.5,Mapping!C53,"0")</f>
        <v>0</v>
      </c>
      <c r="S59" s="10">
        <f>COUNTIF(Mapping!I53:Y53,"&gt;1")</f>
        <v>0</v>
      </c>
      <c r="T59" s="10" t="str">
        <f>IF(S59&gt;0.5,Mapping!D53,"0")</f>
        <v>0</v>
      </c>
      <c r="U59" s="57" t="str">
        <f>IF(S59&gt;0.5,Mapping!C53,"0")</f>
        <v>0</v>
      </c>
    </row>
    <row r="60" spans="15:21" x14ac:dyDescent="0.3">
      <c r="O60" s="53">
        <f>Mapping!A54</f>
        <v>0</v>
      </c>
      <c r="P60" s="10">
        <f>COUNTIF(Mapping!F54:H54,"&gt;1")</f>
        <v>0</v>
      </c>
      <c r="Q60" s="10" t="str">
        <f>IF(P60&gt;0.5,Mapping!D54,"0")</f>
        <v>0</v>
      </c>
      <c r="R60" s="10" t="str">
        <f>IF(P60&gt;0.5,Mapping!C54,"0")</f>
        <v>0</v>
      </c>
      <c r="S60" s="10">
        <f>COUNTIF(Mapping!I54:Y54,"&gt;1")</f>
        <v>0</v>
      </c>
      <c r="T60" s="10" t="str">
        <f>IF(S60&gt;0.5,Mapping!D54,"0")</f>
        <v>0</v>
      </c>
      <c r="U60" s="57" t="str">
        <f>IF(S60&gt;0.5,Mapping!C54,"0")</f>
        <v>0</v>
      </c>
    </row>
    <row r="61" spans="15:21" x14ac:dyDescent="0.3">
      <c r="O61" s="53">
        <f>Mapping!A55</f>
        <v>0</v>
      </c>
      <c r="P61" s="10">
        <f>COUNTIF(Mapping!F55:H55,"&gt;1")</f>
        <v>0</v>
      </c>
      <c r="Q61" s="10" t="str">
        <f>IF(P61&gt;0.5,Mapping!D55,"0")</f>
        <v>0</v>
      </c>
      <c r="R61" s="10" t="str">
        <f>IF(P61&gt;0.5,Mapping!C55,"0")</f>
        <v>0</v>
      </c>
      <c r="S61" s="10">
        <f>COUNTIF(Mapping!I55:Y55,"&gt;1")</f>
        <v>0</v>
      </c>
      <c r="T61" s="10" t="str">
        <f>IF(S61&gt;0.5,Mapping!D55,"0")</f>
        <v>0</v>
      </c>
      <c r="U61" s="57" t="str">
        <f>IF(S61&gt;0.5,Mapping!C55,"0")</f>
        <v>0</v>
      </c>
    </row>
    <row r="62" spans="15:21" x14ac:dyDescent="0.3">
      <c r="O62" s="53">
        <f>Mapping!A56</f>
        <v>0</v>
      </c>
      <c r="P62" s="10">
        <f>COUNTIF(Mapping!F56:H56,"&gt;1")</f>
        <v>0</v>
      </c>
      <c r="Q62" s="10" t="str">
        <f>IF(P62&gt;0.5,Mapping!D56,"0")</f>
        <v>0</v>
      </c>
      <c r="R62" s="10" t="str">
        <f>IF(P62&gt;0.5,Mapping!C56,"0")</f>
        <v>0</v>
      </c>
      <c r="S62" s="10">
        <f>COUNTIF(Mapping!I56:Y56,"&gt;1")</f>
        <v>0</v>
      </c>
      <c r="T62" s="10" t="str">
        <f>IF(S62&gt;0.5,Mapping!D56,"0")</f>
        <v>0</v>
      </c>
      <c r="U62" s="57" t="str">
        <f>IF(S62&gt;0.5,Mapping!C56,"0")</f>
        <v>0</v>
      </c>
    </row>
    <row r="63" spans="15:21" x14ac:dyDescent="0.3">
      <c r="O63" s="53">
        <f>Mapping!A57</f>
        <v>0</v>
      </c>
      <c r="P63" s="10">
        <f>COUNTIF(Mapping!F57:H57,"&gt;1")</f>
        <v>0</v>
      </c>
      <c r="Q63" s="10" t="str">
        <f>IF(P63&gt;0.5,Mapping!D57,"0")</f>
        <v>0</v>
      </c>
      <c r="R63" s="10" t="str">
        <f>IF(P63&gt;0.5,Mapping!C57,"0")</f>
        <v>0</v>
      </c>
      <c r="S63" s="10">
        <f>COUNTIF(Mapping!I57:Y57,"&gt;1")</f>
        <v>0</v>
      </c>
      <c r="T63" s="10" t="str">
        <f>IF(S63&gt;0.5,Mapping!D57,"0")</f>
        <v>0</v>
      </c>
      <c r="U63" s="57" t="str">
        <f>IF(S63&gt;0.5,Mapping!C57,"0")</f>
        <v>0</v>
      </c>
    </row>
    <row r="64" spans="15:21" x14ac:dyDescent="0.3">
      <c r="O64" s="53">
        <f>Mapping!A58</f>
        <v>0</v>
      </c>
      <c r="P64" s="10">
        <f>COUNTIF(Mapping!F58:H58,"&gt;1")</f>
        <v>0</v>
      </c>
      <c r="Q64" s="10" t="str">
        <f>IF(P64&gt;0.5,Mapping!D58,"0")</f>
        <v>0</v>
      </c>
      <c r="R64" s="10" t="str">
        <f>IF(P64&gt;0.5,Mapping!C58,"0")</f>
        <v>0</v>
      </c>
      <c r="S64" s="10">
        <f>COUNTIF(Mapping!I58:Y58,"&gt;1")</f>
        <v>0</v>
      </c>
      <c r="T64" s="10" t="str">
        <f>IF(S64&gt;0.5,Mapping!D58,"0")</f>
        <v>0</v>
      </c>
      <c r="U64" s="57" t="str">
        <f>IF(S64&gt;0.5,Mapping!C58,"0")</f>
        <v>0</v>
      </c>
    </row>
    <row r="65" spans="15:21" x14ac:dyDescent="0.3">
      <c r="O65" s="53">
        <f>Mapping!A59</f>
        <v>0</v>
      </c>
      <c r="P65" s="10">
        <f>COUNTIF(Mapping!F59:H59,"&gt;1")</f>
        <v>0</v>
      </c>
      <c r="Q65" s="10" t="str">
        <f>IF(P65&gt;0.5,Mapping!D59,"0")</f>
        <v>0</v>
      </c>
      <c r="R65" s="10" t="str">
        <f>IF(P65&gt;0.5,Mapping!C59,"0")</f>
        <v>0</v>
      </c>
      <c r="S65" s="10">
        <f>COUNTIF(Mapping!I59:Y59,"&gt;1")</f>
        <v>0</v>
      </c>
      <c r="T65" s="10" t="str">
        <f>IF(S65&gt;0.5,Mapping!D59,"0")</f>
        <v>0</v>
      </c>
      <c r="U65" s="57" t="str">
        <f>IF(S65&gt;0.5,Mapping!C59,"0")</f>
        <v>0</v>
      </c>
    </row>
    <row r="66" spans="15:21" x14ac:dyDescent="0.3">
      <c r="O66" s="53">
        <f>Mapping!A60</f>
        <v>0</v>
      </c>
      <c r="P66" s="10">
        <f>COUNTIF(Mapping!F60:H60,"&gt;1")</f>
        <v>0</v>
      </c>
      <c r="Q66" s="10" t="str">
        <f>IF(P66&gt;0.5,Mapping!D60,"0")</f>
        <v>0</v>
      </c>
      <c r="R66" s="10" t="str">
        <f>IF(P66&gt;0.5,Mapping!C60,"0")</f>
        <v>0</v>
      </c>
      <c r="S66" s="10">
        <f>COUNTIF(Mapping!I60:Y60,"&gt;1")</f>
        <v>0</v>
      </c>
      <c r="T66" s="10" t="str">
        <f>IF(S66&gt;0.5,Mapping!D60,"0")</f>
        <v>0</v>
      </c>
      <c r="U66" s="57" t="str">
        <f>IF(S66&gt;0.5,Mapping!C60,"0")</f>
        <v>0</v>
      </c>
    </row>
    <row r="67" spans="15:21" x14ac:dyDescent="0.3">
      <c r="O67" s="53">
        <f>Mapping!A61</f>
        <v>0</v>
      </c>
      <c r="P67" s="10">
        <f>COUNTIF(Mapping!F61:H61,"&gt;1")</f>
        <v>0</v>
      </c>
      <c r="Q67" s="10" t="str">
        <f>IF(P67&gt;0.5,Mapping!D61,"0")</f>
        <v>0</v>
      </c>
      <c r="R67" s="10" t="str">
        <f>IF(P67&gt;0.5,Mapping!C61,"0")</f>
        <v>0</v>
      </c>
      <c r="S67" s="10">
        <f>COUNTIF(Mapping!I61:Y61,"&gt;1")</f>
        <v>0</v>
      </c>
      <c r="T67" s="10" t="str">
        <f>IF(S67&gt;0.5,Mapping!D61,"0")</f>
        <v>0</v>
      </c>
      <c r="U67" s="57" t="str">
        <f>IF(S67&gt;0.5,Mapping!C61,"0")</f>
        <v>0</v>
      </c>
    </row>
    <row r="68" spans="15:21" x14ac:dyDescent="0.3">
      <c r="O68" s="53">
        <f>Mapping!A62</f>
        <v>0</v>
      </c>
      <c r="P68" s="10">
        <f>COUNTIF(Mapping!F62:H62,"&gt;1")</f>
        <v>0</v>
      </c>
      <c r="Q68" s="10" t="str">
        <f>IF(P68&gt;0.5,Mapping!D62,"0")</f>
        <v>0</v>
      </c>
      <c r="R68" s="10" t="str">
        <f>IF(P68&gt;0.5,Mapping!C62,"0")</f>
        <v>0</v>
      </c>
      <c r="S68" s="10">
        <f>COUNTIF(Mapping!I62:Y62,"&gt;1")</f>
        <v>0</v>
      </c>
      <c r="T68" s="10" t="str">
        <f>IF(S68&gt;0.5,Mapping!D62,"0")</f>
        <v>0</v>
      </c>
      <c r="U68" s="57" t="str">
        <f>IF(S68&gt;0.5,Mapping!C62,"0")</f>
        <v>0</v>
      </c>
    </row>
    <row r="69" spans="15:21" x14ac:dyDescent="0.3">
      <c r="O69" s="53">
        <f>Mapping!A63</f>
        <v>0</v>
      </c>
      <c r="P69" s="10">
        <f>COUNTIF(Mapping!F63:H63,"&gt;1")</f>
        <v>0</v>
      </c>
      <c r="Q69" s="10" t="str">
        <f>IF(P69&gt;0.5,Mapping!D63,"0")</f>
        <v>0</v>
      </c>
      <c r="R69" s="10" t="str">
        <f>IF(P69&gt;0.5,Mapping!C63,"0")</f>
        <v>0</v>
      </c>
      <c r="S69" s="10">
        <f>COUNTIF(Mapping!I63:Y63,"&gt;1")</f>
        <v>0</v>
      </c>
      <c r="T69" s="10" t="str">
        <f>IF(S69&gt;0.5,Mapping!D63,"0")</f>
        <v>0</v>
      </c>
      <c r="U69" s="57" t="str">
        <f>IF(S69&gt;0.5,Mapping!C63,"0")</f>
        <v>0</v>
      </c>
    </row>
    <row r="70" spans="15:21" x14ac:dyDescent="0.3">
      <c r="O70" s="53">
        <f>Mapping!A64</f>
        <v>0</v>
      </c>
      <c r="P70" s="10">
        <f>COUNTIF(Mapping!F64:H64,"&gt;1")</f>
        <v>0</v>
      </c>
      <c r="Q70" s="10" t="str">
        <f>IF(P70&gt;0.5,Mapping!D64,"0")</f>
        <v>0</v>
      </c>
      <c r="R70" s="10" t="str">
        <f>IF(P70&gt;0.5,Mapping!C64,"0")</f>
        <v>0</v>
      </c>
      <c r="S70" s="10">
        <f>COUNTIF(Mapping!I64:Y64,"&gt;1")</f>
        <v>0</v>
      </c>
      <c r="T70" s="10" t="str">
        <f>IF(S70&gt;0.5,Mapping!D64,"0")</f>
        <v>0</v>
      </c>
      <c r="U70" s="57" t="str">
        <f>IF(S70&gt;0.5,Mapping!C64,"0")</f>
        <v>0</v>
      </c>
    </row>
    <row r="71" spans="15:21" x14ac:dyDescent="0.3">
      <c r="O71" s="53">
        <f>Mapping!A65</f>
        <v>0</v>
      </c>
      <c r="P71" s="10">
        <f>COUNTIF(Mapping!F65:H65,"&gt;1")</f>
        <v>0</v>
      </c>
      <c r="Q71" s="10" t="str">
        <f>IF(P71&gt;0.5,Mapping!D65,"0")</f>
        <v>0</v>
      </c>
      <c r="R71" s="10" t="str">
        <f>IF(P71&gt;0.5,Mapping!C65,"0")</f>
        <v>0</v>
      </c>
      <c r="S71" s="10">
        <f>COUNTIF(Mapping!I65:Y65,"&gt;1")</f>
        <v>0</v>
      </c>
      <c r="T71" s="10" t="str">
        <f>IF(S71&gt;0.5,Mapping!D65,"0")</f>
        <v>0</v>
      </c>
      <c r="U71" s="57" t="str">
        <f>IF(S71&gt;0.5,Mapping!C65,"0")</f>
        <v>0</v>
      </c>
    </row>
    <row r="72" spans="15:21" x14ac:dyDescent="0.3">
      <c r="O72" s="53">
        <f>Mapping!A66</f>
        <v>0</v>
      </c>
      <c r="P72" s="10">
        <f>COUNTIF(Mapping!F66:H66,"&gt;1")</f>
        <v>0</v>
      </c>
      <c r="Q72" s="10" t="str">
        <f>IF(P72&gt;0.5,Mapping!D66,"0")</f>
        <v>0</v>
      </c>
      <c r="R72" s="10" t="str">
        <f>IF(P72&gt;0.5,Mapping!C66,"0")</f>
        <v>0</v>
      </c>
      <c r="S72" s="10">
        <f>COUNTIF(Mapping!I66:Y66,"&gt;1")</f>
        <v>0</v>
      </c>
      <c r="T72" s="10" t="str">
        <f>IF(S72&gt;0.5,Mapping!D66,"0")</f>
        <v>0</v>
      </c>
      <c r="U72" s="57" t="str">
        <f>IF(S72&gt;0.5,Mapping!C66,"0")</f>
        <v>0</v>
      </c>
    </row>
    <row r="73" spans="15:21" x14ac:dyDescent="0.3">
      <c r="O73" s="53">
        <f>Mapping!A67</f>
        <v>0</v>
      </c>
      <c r="P73" s="10">
        <f>COUNTIF(Mapping!F67:H67,"&gt;1")</f>
        <v>0</v>
      </c>
      <c r="Q73" s="10" t="str">
        <f>IF(P73&gt;0.5,Mapping!D67,"0")</f>
        <v>0</v>
      </c>
      <c r="R73" s="10" t="str">
        <f>IF(P73&gt;0.5,Mapping!C67,"0")</f>
        <v>0</v>
      </c>
      <c r="S73" s="10">
        <f>COUNTIF(Mapping!I67:Y67,"&gt;1")</f>
        <v>0</v>
      </c>
      <c r="T73" s="10" t="str">
        <f>IF(S73&gt;0.5,Mapping!D67,"0")</f>
        <v>0</v>
      </c>
      <c r="U73" s="57" t="str">
        <f>IF(S73&gt;0.5,Mapping!C67,"0")</f>
        <v>0</v>
      </c>
    </row>
    <row r="74" spans="15:21" x14ac:dyDescent="0.3">
      <c r="O74" s="53">
        <f>Mapping!A68</f>
        <v>0</v>
      </c>
      <c r="P74" s="10">
        <f>COUNTIF(Mapping!F68:H68,"&gt;1")</f>
        <v>0</v>
      </c>
      <c r="Q74" s="10" t="str">
        <f>IF(P74&gt;0.5,Mapping!D68,"0")</f>
        <v>0</v>
      </c>
      <c r="R74" s="10" t="str">
        <f>IF(P74&gt;0.5,Mapping!C68,"0")</f>
        <v>0</v>
      </c>
      <c r="S74" s="10">
        <f>COUNTIF(Mapping!I68:Y68,"&gt;1")</f>
        <v>0</v>
      </c>
      <c r="T74" s="10" t="str">
        <f>IF(S74&gt;0.5,Mapping!D68,"0")</f>
        <v>0</v>
      </c>
      <c r="U74" s="57" t="str">
        <f>IF(S74&gt;0.5,Mapping!C68,"0")</f>
        <v>0</v>
      </c>
    </row>
    <row r="75" spans="15:21" x14ac:dyDescent="0.3">
      <c r="O75" s="53">
        <f>Mapping!A69</f>
        <v>0</v>
      </c>
      <c r="P75" s="10">
        <f>COUNTIF(Mapping!F69:H69,"&gt;1")</f>
        <v>0</v>
      </c>
      <c r="Q75" s="10" t="str">
        <f>IF(P75&gt;0.5,Mapping!D69,"0")</f>
        <v>0</v>
      </c>
      <c r="R75" s="10" t="str">
        <f>IF(P75&gt;0.5,Mapping!C69,"0")</f>
        <v>0</v>
      </c>
      <c r="S75" s="10">
        <f>COUNTIF(Mapping!I69:Y69,"&gt;1")</f>
        <v>0</v>
      </c>
      <c r="T75" s="10" t="str">
        <f>IF(S75&gt;0.5,Mapping!D69,"0")</f>
        <v>0</v>
      </c>
      <c r="U75" s="57" t="str">
        <f>IF(S75&gt;0.5,Mapping!C69,"0")</f>
        <v>0</v>
      </c>
    </row>
    <row r="76" spans="15:21" x14ac:dyDescent="0.3">
      <c r="O76" s="53">
        <f>Mapping!A70</f>
        <v>0</v>
      </c>
      <c r="P76" s="10">
        <f>COUNTIF(Mapping!F70:H70,"&gt;1")</f>
        <v>0</v>
      </c>
      <c r="Q76" s="10" t="str">
        <f>IF(P76&gt;0.5,Mapping!D70,"0")</f>
        <v>0</v>
      </c>
      <c r="R76" s="10" t="str">
        <f>IF(P76&gt;0.5,Mapping!C70,"0")</f>
        <v>0</v>
      </c>
      <c r="S76" s="10">
        <f>COUNTIF(Mapping!I70:Y70,"&gt;1")</f>
        <v>0</v>
      </c>
      <c r="T76" s="10" t="str">
        <f>IF(S76&gt;0.5,Mapping!D70,"0")</f>
        <v>0</v>
      </c>
      <c r="U76" s="57" t="str">
        <f>IF(S76&gt;0.5,Mapping!C70,"0")</f>
        <v>0</v>
      </c>
    </row>
    <row r="77" spans="15:21" x14ac:dyDescent="0.3">
      <c r="O77" s="53">
        <f>Mapping!A71</f>
        <v>0</v>
      </c>
      <c r="P77" s="10">
        <f>COUNTIF(Mapping!F71:H71,"&gt;1")</f>
        <v>0</v>
      </c>
      <c r="Q77" s="10" t="str">
        <f>IF(P77&gt;0.5,Mapping!D71,"0")</f>
        <v>0</v>
      </c>
      <c r="R77" s="10" t="str">
        <f>IF(P77&gt;0.5,Mapping!C71,"0")</f>
        <v>0</v>
      </c>
      <c r="S77" s="10">
        <f>COUNTIF(Mapping!I71:Y71,"&gt;1")</f>
        <v>0</v>
      </c>
      <c r="T77" s="10" t="str">
        <f>IF(S77&gt;0.5,Mapping!D71,"0")</f>
        <v>0</v>
      </c>
      <c r="U77" s="57" t="str">
        <f>IF(S77&gt;0.5,Mapping!C71,"0")</f>
        <v>0</v>
      </c>
    </row>
    <row r="78" spans="15:21" x14ac:dyDescent="0.3">
      <c r="O78" s="53">
        <f>Mapping!A72</f>
        <v>0</v>
      </c>
      <c r="P78" s="10">
        <f>COUNTIF(Mapping!F72:H72,"&gt;1")</f>
        <v>0</v>
      </c>
      <c r="Q78" s="10" t="str">
        <f>IF(P78&gt;0.5,Mapping!D72,"0")</f>
        <v>0</v>
      </c>
      <c r="R78" s="10" t="str">
        <f>IF(P78&gt;0.5,Mapping!C72,"0")</f>
        <v>0</v>
      </c>
      <c r="S78" s="10">
        <f>COUNTIF(Mapping!I72:Y72,"&gt;1")</f>
        <v>0</v>
      </c>
      <c r="T78" s="10" t="str">
        <f>IF(S78&gt;0.5,Mapping!D72,"0")</f>
        <v>0</v>
      </c>
      <c r="U78" s="57" t="str">
        <f>IF(S78&gt;0.5,Mapping!C72,"0")</f>
        <v>0</v>
      </c>
    </row>
    <row r="79" spans="15:21" x14ac:dyDescent="0.3">
      <c r="O79" s="53">
        <f>Mapping!A73</f>
        <v>0</v>
      </c>
      <c r="P79" s="10">
        <f>COUNTIF(Mapping!F73:H73,"&gt;1")</f>
        <v>0</v>
      </c>
      <c r="Q79" s="10" t="str">
        <f>IF(P79&gt;0.5,Mapping!D73,"0")</f>
        <v>0</v>
      </c>
      <c r="R79" s="10" t="str">
        <f>IF(P79&gt;0.5,Mapping!C73,"0")</f>
        <v>0</v>
      </c>
      <c r="S79" s="10">
        <f>COUNTIF(Mapping!I73:Y73,"&gt;1")</f>
        <v>0</v>
      </c>
      <c r="T79" s="10" t="str">
        <f>IF(S79&gt;0.5,Mapping!D73,"0")</f>
        <v>0</v>
      </c>
      <c r="U79" s="57" t="str">
        <f>IF(S79&gt;0.5,Mapping!C73,"0")</f>
        <v>0</v>
      </c>
    </row>
    <row r="80" spans="15:21" x14ac:dyDescent="0.3">
      <c r="O80" s="53">
        <f>Mapping!A74</f>
        <v>0</v>
      </c>
      <c r="P80" s="10">
        <f>COUNTIF(Mapping!F74:H74,"&gt;1")</f>
        <v>0</v>
      </c>
      <c r="Q80" s="10" t="str">
        <f>IF(P80&gt;0.5,Mapping!D74,"0")</f>
        <v>0</v>
      </c>
      <c r="R80" s="10" t="str">
        <f>IF(P80&gt;0.5,Mapping!C74,"0")</f>
        <v>0</v>
      </c>
      <c r="S80" s="10">
        <f>COUNTIF(Mapping!I74:Y74,"&gt;1")</f>
        <v>0</v>
      </c>
      <c r="T80" s="10" t="str">
        <f>IF(S80&gt;0.5,Mapping!D74,"0")</f>
        <v>0</v>
      </c>
      <c r="U80" s="57" t="str">
        <f>IF(S80&gt;0.5,Mapping!C74,"0")</f>
        <v>0</v>
      </c>
    </row>
    <row r="81" spans="15:21" x14ac:dyDescent="0.3">
      <c r="O81" s="53">
        <f>Mapping!A75</f>
        <v>0</v>
      </c>
      <c r="P81" s="10">
        <f>COUNTIF(Mapping!F75:H75,"&gt;1")</f>
        <v>0</v>
      </c>
      <c r="Q81" s="10" t="str">
        <f>IF(P81&gt;0.5,Mapping!D75,"0")</f>
        <v>0</v>
      </c>
      <c r="R81" s="10" t="str">
        <f>IF(P81&gt;0.5,Mapping!C75,"0")</f>
        <v>0</v>
      </c>
      <c r="S81" s="10">
        <f>COUNTIF(Mapping!I75:Y75,"&gt;1")</f>
        <v>0</v>
      </c>
      <c r="T81" s="10" t="str">
        <f>IF(S81&gt;0.5,Mapping!D75,"0")</f>
        <v>0</v>
      </c>
      <c r="U81" s="57" t="str">
        <f>IF(S81&gt;0.5,Mapping!C75,"0")</f>
        <v>0</v>
      </c>
    </row>
    <row r="82" spans="15:21" x14ac:dyDescent="0.3">
      <c r="O82" s="53">
        <f>Mapping!A76</f>
        <v>0</v>
      </c>
      <c r="P82" s="10">
        <f>COUNTIF(Mapping!F76:H76,"&gt;1")</f>
        <v>0</v>
      </c>
      <c r="Q82" s="10" t="str">
        <f>IF(P82&gt;0.5,Mapping!D76,"0")</f>
        <v>0</v>
      </c>
      <c r="R82" s="10" t="str">
        <f>IF(P82&gt;0.5,Mapping!C76,"0")</f>
        <v>0</v>
      </c>
      <c r="S82" s="10">
        <f>COUNTIF(Mapping!I76:Y76,"&gt;1")</f>
        <v>0</v>
      </c>
      <c r="T82" s="10" t="str">
        <f>IF(S82&gt;0.5,Mapping!D76,"0")</f>
        <v>0</v>
      </c>
      <c r="U82" s="57" t="str">
        <f>IF(S82&gt;0.5,Mapping!C76,"0")</f>
        <v>0</v>
      </c>
    </row>
    <row r="83" spans="15:21" x14ac:dyDescent="0.3">
      <c r="O83" s="53">
        <f>Mapping!A77</f>
        <v>0</v>
      </c>
      <c r="P83" s="10">
        <f>COUNTIF(Mapping!F77:H77,"&gt;1")</f>
        <v>0</v>
      </c>
      <c r="Q83" s="10" t="str">
        <f>IF(P83&gt;0.5,Mapping!D77,"0")</f>
        <v>0</v>
      </c>
      <c r="R83" s="10" t="str">
        <f>IF(P83&gt;0.5,Mapping!C77,"0")</f>
        <v>0</v>
      </c>
      <c r="S83" s="10">
        <f>COUNTIF(Mapping!I77:Y77,"&gt;1")</f>
        <v>0</v>
      </c>
      <c r="T83" s="10" t="str">
        <f>IF(S83&gt;0.5,Mapping!D77,"0")</f>
        <v>0</v>
      </c>
      <c r="U83" s="57" t="str">
        <f>IF(S83&gt;0.5,Mapping!C77,"0")</f>
        <v>0</v>
      </c>
    </row>
    <row r="84" spans="15:21" x14ac:dyDescent="0.3">
      <c r="O84" s="53">
        <f>Mapping!A78</f>
        <v>0</v>
      </c>
      <c r="P84" s="10">
        <f>COUNTIF(Mapping!F78:H78,"&gt;1")</f>
        <v>0</v>
      </c>
      <c r="Q84" s="10" t="str">
        <f>IF(P84&gt;0.5,Mapping!D78,"0")</f>
        <v>0</v>
      </c>
      <c r="R84" s="10" t="str">
        <f>IF(P84&gt;0.5,Mapping!C78,"0")</f>
        <v>0</v>
      </c>
      <c r="S84" s="10">
        <f>COUNTIF(Mapping!I78:Y78,"&gt;1")</f>
        <v>0</v>
      </c>
      <c r="T84" s="10" t="str">
        <f>IF(S84&gt;0.5,Mapping!D78,"0")</f>
        <v>0</v>
      </c>
      <c r="U84" s="57" t="str">
        <f>IF(S84&gt;0.5,Mapping!C78,"0")</f>
        <v>0</v>
      </c>
    </row>
    <row r="85" spans="15:21" x14ac:dyDescent="0.3">
      <c r="O85" s="53">
        <f>Mapping!A79</f>
        <v>0</v>
      </c>
      <c r="P85" s="10">
        <f>COUNTIF(Mapping!F79:H79,"&gt;1")</f>
        <v>0</v>
      </c>
      <c r="Q85" s="10" t="str">
        <f>IF(P85&gt;0.5,Mapping!D79,"0")</f>
        <v>0</v>
      </c>
      <c r="R85" s="10" t="str">
        <f>IF(P85&gt;0.5,Mapping!C79,"0")</f>
        <v>0</v>
      </c>
      <c r="S85" s="10">
        <f>COUNTIF(Mapping!I79:Y79,"&gt;1")</f>
        <v>0</v>
      </c>
      <c r="T85" s="10" t="str">
        <f>IF(S85&gt;0.5,Mapping!D79,"0")</f>
        <v>0</v>
      </c>
      <c r="U85" s="57" t="str">
        <f>IF(S85&gt;0.5,Mapping!C79,"0")</f>
        <v>0</v>
      </c>
    </row>
    <row r="86" spans="15:21" x14ac:dyDescent="0.3">
      <c r="O86" s="53">
        <f>Mapping!A80</f>
        <v>0</v>
      </c>
      <c r="P86" s="10">
        <f>COUNTIF(Mapping!F80:H80,"&gt;1")</f>
        <v>0</v>
      </c>
      <c r="Q86" s="10" t="str">
        <f>IF(P86&gt;0.5,Mapping!D80,"0")</f>
        <v>0</v>
      </c>
      <c r="R86" s="10" t="str">
        <f>IF(P86&gt;0.5,Mapping!C80,"0")</f>
        <v>0</v>
      </c>
      <c r="S86" s="10">
        <f>COUNTIF(Mapping!I80:Y80,"&gt;1")</f>
        <v>0</v>
      </c>
      <c r="T86" s="10" t="str">
        <f>IF(S86&gt;0.5,Mapping!D80,"0")</f>
        <v>0</v>
      </c>
      <c r="U86" s="57" t="str">
        <f>IF(S86&gt;0.5,Mapping!C80,"0")</f>
        <v>0</v>
      </c>
    </row>
    <row r="87" spans="15:21" x14ac:dyDescent="0.3">
      <c r="O87" s="53">
        <f>Mapping!A81</f>
        <v>0</v>
      </c>
      <c r="P87" s="10">
        <f>COUNTIF(Mapping!F81:H81,"&gt;1")</f>
        <v>0</v>
      </c>
      <c r="Q87" s="10" t="str">
        <f>IF(P87&gt;0.5,Mapping!D81,"0")</f>
        <v>0</v>
      </c>
      <c r="R87" s="10" t="str">
        <f>IF(P87&gt;0.5,Mapping!C81,"0")</f>
        <v>0</v>
      </c>
      <c r="S87" s="10">
        <f>COUNTIF(Mapping!I81:Y81,"&gt;1")</f>
        <v>0</v>
      </c>
      <c r="T87" s="10" t="str">
        <f>IF(S87&gt;0.5,Mapping!D81,"0")</f>
        <v>0</v>
      </c>
      <c r="U87" s="57" t="str">
        <f>IF(S87&gt;0.5,Mapping!C81,"0")</f>
        <v>0</v>
      </c>
    </row>
    <row r="88" spans="15:21" x14ac:dyDescent="0.3">
      <c r="O88" s="53">
        <f>Mapping!A82</f>
        <v>0</v>
      </c>
      <c r="P88" s="10">
        <f>COUNTIF(Mapping!F82:H82,"&gt;1")</f>
        <v>0</v>
      </c>
      <c r="Q88" s="10" t="str">
        <f>IF(P88&gt;0.5,Mapping!D82,"0")</f>
        <v>0</v>
      </c>
      <c r="R88" s="10" t="str">
        <f>IF(P88&gt;0.5,Mapping!C82,"0")</f>
        <v>0</v>
      </c>
      <c r="S88" s="10">
        <f>COUNTIF(Mapping!I82:Y82,"&gt;1")</f>
        <v>0</v>
      </c>
      <c r="T88" s="10" t="str">
        <f>IF(S88&gt;0.5,Mapping!D82,"0")</f>
        <v>0</v>
      </c>
      <c r="U88" s="57" t="str">
        <f>IF(S88&gt;0.5,Mapping!C82,"0")</f>
        <v>0</v>
      </c>
    </row>
    <row r="89" spans="15:21" x14ac:dyDescent="0.3">
      <c r="O89" s="53">
        <f>Mapping!A83</f>
        <v>0</v>
      </c>
      <c r="P89" s="10">
        <f>COUNTIF(Mapping!F83:H83,"&gt;1")</f>
        <v>0</v>
      </c>
      <c r="Q89" s="10" t="str">
        <f>IF(P89&gt;0.5,Mapping!D83,"0")</f>
        <v>0</v>
      </c>
      <c r="R89" s="10" t="str">
        <f>IF(P89&gt;0.5,Mapping!C83,"0")</f>
        <v>0</v>
      </c>
      <c r="S89" s="10">
        <f>COUNTIF(Mapping!I83:Y83,"&gt;1")</f>
        <v>0</v>
      </c>
      <c r="T89" s="10" t="str">
        <f>IF(S89&gt;0.5,Mapping!D83,"0")</f>
        <v>0</v>
      </c>
      <c r="U89" s="57" t="str">
        <f>IF(S89&gt;0.5,Mapping!C83,"0")</f>
        <v>0</v>
      </c>
    </row>
    <row r="90" spans="15:21" x14ac:dyDescent="0.3">
      <c r="O90" s="53">
        <f>Mapping!A84</f>
        <v>0</v>
      </c>
      <c r="P90" s="10">
        <f>COUNTIF(Mapping!F84:H84,"&gt;1")</f>
        <v>0</v>
      </c>
      <c r="Q90" s="10" t="str">
        <f>IF(P90&gt;0.5,Mapping!D84,"0")</f>
        <v>0</v>
      </c>
      <c r="R90" s="10" t="str">
        <f>IF(P90&gt;0.5,Mapping!C84,"0")</f>
        <v>0</v>
      </c>
      <c r="S90" s="10">
        <f>COUNTIF(Mapping!I84:Y84,"&gt;1")</f>
        <v>0</v>
      </c>
      <c r="T90" s="10" t="str">
        <f>IF(S90&gt;0.5,Mapping!D84,"0")</f>
        <v>0</v>
      </c>
      <c r="U90" s="57" t="str">
        <f>IF(S90&gt;0.5,Mapping!C84,"0")</f>
        <v>0</v>
      </c>
    </row>
    <row r="91" spans="15:21" x14ac:dyDescent="0.3">
      <c r="O91" s="53">
        <f>Mapping!A85</f>
        <v>0</v>
      </c>
      <c r="P91" s="10">
        <f>COUNTIF(Mapping!F85:H85,"&gt;1")</f>
        <v>0</v>
      </c>
      <c r="Q91" s="10" t="str">
        <f>IF(P91&gt;0.5,Mapping!D85,"0")</f>
        <v>0</v>
      </c>
      <c r="R91" s="10" t="str">
        <f>IF(P91&gt;0.5,Mapping!C85,"0")</f>
        <v>0</v>
      </c>
      <c r="S91" s="10">
        <f>COUNTIF(Mapping!I85:Y85,"&gt;1")</f>
        <v>0</v>
      </c>
      <c r="T91" s="10" t="str">
        <f>IF(S91&gt;0.5,Mapping!D85,"0")</f>
        <v>0</v>
      </c>
      <c r="U91" s="57" t="str">
        <f>IF(S91&gt;0.5,Mapping!C85,"0")</f>
        <v>0</v>
      </c>
    </row>
    <row r="92" spans="15:21" x14ac:dyDescent="0.3">
      <c r="O92" s="53">
        <f>Mapping!A86</f>
        <v>0</v>
      </c>
      <c r="P92" s="10">
        <f>COUNTIF(Mapping!F86:H86,"&gt;1")</f>
        <v>0</v>
      </c>
      <c r="Q92" s="10" t="str">
        <f>IF(P92&gt;0.5,Mapping!D86,"0")</f>
        <v>0</v>
      </c>
      <c r="R92" s="10" t="str">
        <f>IF(P92&gt;0.5,Mapping!C86,"0")</f>
        <v>0</v>
      </c>
      <c r="S92" s="10">
        <f>COUNTIF(Mapping!I86:Y86,"&gt;1")</f>
        <v>0</v>
      </c>
      <c r="T92" s="10" t="str">
        <f>IF(S92&gt;0.5,Mapping!D86,"0")</f>
        <v>0</v>
      </c>
      <c r="U92" s="57" t="str">
        <f>IF(S92&gt;0.5,Mapping!C86,"0")</f>
        <v>0</v>
      </c>
    </row>
    <row r="93" spans="15:21" x14ac:dyDescent="0.3">
      <c r="O93" s="53">
        <f>Mapping!A87</f>
        <v>0</v>
      </c>
      <c r="P93" s="10">
        <f>COUNTIF(Mapping!F87:H87,"&gt;1")</f>
        <v>0</v>
      </c>
      <c r="Q93" s="10" t="str">
        <f>IF(P93&gt;0.5,Mapping!D87,"0")</f>
        <v>0</v>
      </c>
      <c r="R93" s="10" t="str">
        <f>IF(P93&gt;0.5,Mapping!C87,"0")</f>
        <v>0</v>
      </c>
      <c r="S93" s="10">
        <f>COUNTIF(Mapping!I87:Y87,"&gt;1")</f>
        <v>0</v>
      </c>
      <c r="T93" s="10" t="str">
        <f>IF(S93&gt;0.5,Mapping!D87,"0")</f>
        <v>0</v>
      </c>
      <c r="U93" s="57" t="str">
        <f>IF(S93&gt;0.5,Mapping!C87,"0")</f>
        <v>0</v>
      </c>
    </row>
    <row r="94" spans="15:21" x14ac:dyDescent="0.3">
      <c r="O94" s="53">
        <f>Mapping!A88</f>
        <v>0</v>
      </c>
      <c r="P94" s="10">
        <f>COUNTIF(Mapping!F88:H88,"&gt;1")</f>
        <v>0</v>
      </c>
      <c r="Q94" s="10" t="str">
        <f>IF(P94&gt;0.5,Mapping!D88,"0")</f>
        <v>0</v>
      </c>
      <c r="R94" s="10" t="str">
        <f>IF(P94&gt;0.5,Mapping!C88,"0")</f>
        <v>0</v>
      </c>
      <c r="S94" s="10">
        <f>COUNTIF(Mapping!I88:Y88,"&gt;1")</f>
        <v>0</v>
      </c>
      <c r="T94" s="10" t="str">
        <f>IF(S94&gt;0.5,Mapping!D88,"0")</f>
        <v>0</v>
      </c>
      <c r="U94" s="57" t="str">
        <f>IF(S94&gt;0.5,Mapping!C88,"0")</f>
        <v>0</v>
      </c>
    </row>
    <row r="95" spans="15:21" x14ac:dyDescent="0.3">
      <c r="O95" s="53">
        <f>Mapping!A89</f>
        <v>0</v>
      </c>
      <c r="P95" s="10">
        <f>COUNTIF(Mapping!F89:H89,"&gt;1")</f>
        <v>0</v>
      </c>
      <c r="Q95" s="10" t="str">
        <f>IF(P95&gt;0.5,Mapping!D89,"0")</f>
        <v>0</v>
      </c>
      <c r="R95" s="10" t="str">
        <f>IF(P95&gt;0.5,Mapping!C89,"0")</f>
        <v>0</v>
      </c>
      <c r="S95" s="10">
        <f>COUNTIF(Mapping!I89:Y89,"&gt;1")</f>
        <v>0</v>
      </c>
      <c r="T95" s="10" t="str">
        <f>IF(S95&gt;0.5,Mapping!D89,"0")</f>
        <v>0</v>
      </c>
      <c r="U95" s="57" t="str">
        <f>IF(S95&gt;0.5,Mapping!C89,"0")</f>
        <v>0</v>
      </c>
    </row>
    <row r="96" spans="15:21" x14ac:dyDescent="0.3">
      <c r="O96" s="53">
        <f>Mapping!A90</f>
        <v>0</v>
      </c>
      <c r="P96" s="10">
        <f>COUNTIF(Mapping!F90:H90,"&gt;1")</f>
        <v>0</v>
      </c>
      <c r="Q96" s="10" t="str">
        <f>IF(P96&gt;0.5,Mapping!D90,"0")</f>
        <v>0</v>
      </c>
      <c r="R96" s="10" t="str">
        <f>IF(P96&gt;0.5,Mapping!C90,"0")</f>
        <v>0</v>
      </c>
      <c r="S96" s="10">
        <f>COUNTIF(Mapping!I90:Y90,"&gt;1")</f>
        <v>0</v>
      </c>
      <c r="T96" s="10" t="str">
        <f>IF(S96&gt;0.5,Mapping!D90,"0")</f>
        <v>0</v>
      </c>
      <c r="U96" s="57" t="str">
        <f>IF(S96&gt;0.5,Mapping!C90,"0")</f>
        <v>0</v>
      </c>
    </row>
    <row r="97" spans="15:21" x14ac:dyDescent="0.3">
      <c r="O97" s="53">
        <f>Mapping!A91</f>
        <v>0</v>
      </c>
      <c r="P97" s="10">
        <f>COUNTIF(Mapping!F91:H91,"&gt;1")</f>
        <v>0</v>
      </c>
      <c r="Q97" s="10" t="str">
        <f>IF(P97&gt;0.5,Mapping!D91,"0")</f>
        <v>0</v>
      </c>
      <c r="R97" s="10" t="str">
        <f>IF(P97&gt;0.5,Mapping!C91,"0")</f>
        <v>0</v>
      </c>
      <c r="S97" s="10">
        <f>COUNTIF(Mapping!I91:Y91,"&gt;1")</f>
        <v>0</v>
      </c>
      <c r="T97" s="10" t="str">
        <f>IF(S97&gt;0.5,Mapping!D91,"0")</f>
        <v>0</v>
      </c>
      <c r="U97" s="57" t="str">
        <f>IF(S97&gt;0.5,Mapping!C91,"0")</f>
        <v>0</v>
      </c>
    </row>
    <row r="98" spans="15:21" x14ac:dyDescent="0.3">
      <c r="O98" s="53">
        <f>Mapping!A92</f>
        <v>0</v>
      </c>
      <c r="P98" s="10">
        <f>COUNTIF(Mapping!F92:H92,"&gt;1")</f>
        <v>0</v>
      </c>
      <c r="Q98" s="10" t="str">
        <f>IF(P98&gt;0.5,Mapping!D92,"0")</f>
        <v>0</v>
      </c>
      <c r="R98" s="10" t="str">
        <f>IF(P98&gt;0.5,Mapping!C92,"0")</f>
        <v>0</v>
      </c>
      <c r="S98" s="10">
        <f>COUNTIF(Mapping!I92:Y92,"&gt;1")</f>
        <v>0</v>
      </c>
      <c r="T98" s="10" t="str">
        <f>IF(S98&gt;0.5,Mapping!D92,"0")</f>
        <v>0</v>
      </c>
      <c r="U98" s="57" t="str">
        <f>IF(S98&gt;0.5,Mapping!C92,"0")</f>
        <v>0</v>
      </c>
    </row>
    <row r="99" spans="15:21" x14ac:dyDescent="0.3">
      <c r="O99" s="53">
        <f>Mapping!A93</f>
        <v>0</v>
      </c>
      <c r="P99" s="10">
        <f>COUNTIF(Mapping!F93:H93,"&gt;1")</f>
        <v>0</v>
      </c>
      <c r="Q99" s="10" t="str">
        <f>IF(P99&gt;0.5,Mapping!D93,"0")</f>
        <v>0</v>
      </c>
      <c r="R99" s="10" t="str">
        <f>IF(P99&gt;0.5,Mapping!C93,"0")</f>
        <v>0</v>
      </c>
      <c r="S99" s="10">
        <f>COUNTIF(Mapping!I93:Y93,"&gt;1")</f>
        <v>0</v>
      </c>
      <c r="T99" s="10" t="str">
        <f>IF(S99&gt;0.5,Mapping!D93,"0")</f>
        <v>0</v>
      </c>
      <c r="U99" s="57" t="str">
        <f>IF(S99&gt;0.5,Mapping!C93,"0")</f>
        <v>0</v>
      </c>
    </row>
    <row r="100" spans="15:21" x14ac:dyDescent="0.3">
      <c r="O100" s="53">
        <f>Mapping!A94</f>
        <v>0</v>
      </c>
      <c r="P100" s="10">
        <f>COUNTIF(Mapping!F94:H94,"&gt;1")</f>
        <v>0</v>
      </c>
      <c r="Q100" s="10" t="str">
        <f>IF(P100&gt;0.5,Mapping!D94,"0")</f>
        <v>0</v>
      </c>
      <c r="R100" s="10" t="str">
        <f>IF(P100&gt;0.5,Mapping!C94,"0")</f>
        <v>0</v>
      </c>
      <c r="S100" s="10">
        <f>COUNTIF(Mapping!I94:Y94,"&gt;1")</f>
        <v>0</v>
      </c>
      <c r="T100" s="10" t="str">
        <f>IF(S100&gt;0.5,Mapping!D94,"0")</f>
        <v>0</v>
      </c>
      <c r="U100" s="57" t="str">
        <f>IF(S100&gt;0.5,Mapping!C94,"0")</f>
        <v>0</v>
      </c>
    </row>
    <row r="101" spans="15:21" x14ac:dyDescent="0.3">
      <c r="O101" s="53">
        <f>Mapping!A95</f>
        <v>0</v>
      </c>
      <c r="P101" s="10">
        <f>COUNTIF(Mapping!F95:H95,"&gt;1")</f>
        <v>0</v>
      </c>
      <c r="Q101" s="10" t="str">
        <f>IF(P101&gt;0.5,Mapping!D95,"0")</f>
        <v>0</v>
      </c>
      <c r="R101" s="10" t="str">
        <f>IF(P101&gt;0.5,Mapping!C95,"0")</f>
        <v>0</v>
      </c>
      <c r="S101" s="10">
        <f>COUNTIF(Mapping!I95:Y95,"&gt;1")</f>
        <v>0</v>
      </c>
      <c r="T101" s="10" t="str">
        <f>IF(S101&gt;0.5,Mapping!D95,"0")</f>
        <v>0</v>
      </c>
      <c r="U101" s="57" t="str">
        <f>IF(S101&gt;0.5,Mapping!C95,"0")</f>
        <v>0</v>
      </c>
    </row>
    <row r="102" spans="15:21" x14ac:dyDescent="0.3">
      <c r="O102" s="53">
        <f>Mapping!A96</f>
        <v>0</v>
      </c>
      <c r="P102" s="10">
        <f>COUNTIF(Mapping!F96:H96,"&gt;1")</f>
        <v>0</v>
      </c>
      <c r="Q102" s="10" t="str">
        <f>IF(P102&gt;0.5,Mapping!D96,"0")</f>
        <v>0</v>
      </c>
      <c r="R102" s="10" t="str">
        <f>IF(P102&gt;0.5,Mapping!C96,"0")</f>
        <v>0</v>
      </c>
      <c r="S102" s="10">
        <f>COUNTIF(Mapping!I96:Y96,"&gt;1")</f>
        <v>0</v>
      </c>
      <c r="T102" s="10" t="str">
        <f>IF(S102&gt;0.5,Mapping!D96,"0")</f>
        <v>0</v>
      </c>
      <c r="U102" s="57" t="str">
        <f>IF(S102&gt;0.5,Mapping!C96,"0")</f>
        <v>0</v>
      </c>
    </row>
    <row r="103" spans="15:21" x14ac:dyDescent="0.3">
      <c r="O103" s="53">
        <f>Mapping!A97</f>
        <v>0</v>
      </c>
      <c r="P103" s="10">
        <f>COUNTIF(Mapping!F97:H97,"&gt;1")</f>
        <v>0</v>
      </c>
      <c r="Q103" s="10" t="str">
        <f>IF(P103&gt;0.5,Mapping!D97,"0")</f>
        <v>0</v>
      </c>
      <c r="R103" s="10" t="str">
        <f>IF(P103&gt;0.5,Mapping!C97,"0")</f>
        <v>0</v>
      </c>
      <c r="S103" s="10">
        <f>COUNTIF(Mapping!I97:Y97,"&gt;1")</f>
        <v>0</v>
      </c>
      <c r="T103" s="10" t="str">
        <f>IF(S103&gt;0.5,Mapping!D97,"0")</f>
        <v>0</v>
      </c>
      <c r="U103" s="57" t="str">
        <f>IF(S103&gt;0.5,Mapping!C97,"0")</f>
        <v>0</v>
      </c>
    </row>
    <row r="104" spans="15:21" x14ac:dyDescent="0.3">
      <c r="O104" s="53">
        <f>Mapping!A98</f>
        <v>0</v>
      </c>
      <c r="P104" s="10">
        <f>COUNTIF(Mapping!F98:H98,"&gt;1")</f>
        <v>0</v>
      </c>
      <c r="Q104" s="10" t="str">
        <f>IF(P104&gt;0.5,Mapping!D98,"0")</f>
        <v>0</v>
      </c>
      <c r="R104" s="10" t="str">
        <f>IF(P104&gt;0.5,Mapping!C98,"0")</f>
        <v>0</v>
      </c>
      <c r="S104" s="10">
        <f>COUNTIF(Mapping!I98:Y98,"&gt;1")</f>
        <v>0</v>
      </c>
      <c r="T104" s="10" t="str">
        <f>IF(S104&gt;0.5,Mapping!D98,"0")</f>
        <v>0</v>
      </c>
      <c r="U104" s="57" t="str">
        <f>IF(S104&gt;0.5,Mapping!C98,"0")</f>
        <v>0</v>
      </c>
    </row>
    <row r="105" spans="15:21" x14ac:dyDescent="0.3">
      <c r="O105" s="53">
        <f>Mapping!A99</f>
        <v>0</v>
      </c>
      <c r="P105" s="10">
        <f>COUNTIF(Mapping!F99:H99,"&gt;1")</f>
        <v>0</v>
      </c>
      <c r="Q105" s="10" t="str">
        <f>IF(P105&gt;0.5,Mapping!D99,"0")</f>
        <v>0</v>
      </c>
      <c r="R105" s="10" t="str">
        <f>IF(P105&gt;0.5,Mapping!C99,"0")</f>
        <v>0</v>
      </c>
      <c r="S105" s="10">
        <f>COUNTIF(Mapping!I99:Y99,"&gt;1")</f>
        <v>0</v>
      </c>
      <c r="T105" s="10" t="str">
        <f>IF(S105&gt;0.5,Mapping!D99,"0")</f>
        <v>0</v>
      </c>
      <c r="U105" s="57" t="str">
        <f>IF(S105&gt;0.5,Mapping!C99,"0")</f>
        <v>0</v>
      </c>
    </row>
    <row r="106" spans="15:21" x14ac:dyDescent="0.3">
      <c r="O106" s="53">
        <f>Mapping!A100</f>
        <v>0</v>
      </c>
      <c r="P106" s="10">
        <f>COUNTIF(Mapping!F100:H100,"&gt;1")</f>
        <v>0</v>
      </c>
      <c r="Q106" s="10" t="str">
        <f>IF(P106&gt;0.5,Mapping!D100,"0")</f>
        <v>0</v>
      </c>
      <c r="R106" s="10" t="str">
        <f>IF(P106&gt;0.5,Mapping!C100,"0")</f>
        <v>0</v>
      </c>
      <c r="S106" s="10">
        <f>COUNTIF(Mapping!I100:Y100,"&gt;1")</f>
        <v>0</v>
      </c>
      <c r="T106" s="10" t="str">
        <f>IF(S106&gt;0.5,Mapping!D100,"0")</f>
        <v>0</v>
      </c>
      <c r="U106" s="57" t="str">
        <f>IF(S106&gt;0.5,Mapping!C100,"0")</f>
        <v>0</v>
      </c>
    </row>
    <row r="107" spans="15:21" x14ac:dyDescent="0.3">
      <c r="O107" s="53">
        <f>Mapping!A101</f>
        <v>0</v>
      </c>
      <c r="P107" s="10">
        <f>COUNTIF(Mapping!F101:H101,"&gt;1")</f>
        <v>0</v>
      </c>
      <c r="Q107" s="10" t="str">
        <f>IF(P107&gt;0.5,Mapping!D101,"0")</f>
        <v>0</v>
      </c>
      <c r="R107" s="10" t="str">
        <f>IF(P107&gt;0.5,Mapping!C101,"0")</f>
        <v>0</v>
      </c>
      <c r="S107" s="10">
        <f>COUNTIF(Mapping!I101:Y101,"&gt;1")</f>
        <v>0</v>
      </c>
      <c r="T107" s="10" t="str">
        <f>IF(S107&gt;0.5,Mapping!D101,"0")</f>
        <v>0</v>
      </c>
      <c r="U107" s="57" t="str">
        <f>IF(S107&gt;0.5,Mapping!C101,"0")</f>
        <v>0</v>
      </c>
    </row>
    <row r="108" spans="15:21" x14ac:dyDescent="0.3">
      <c r="O108" s="53">
        <f>Mapping!A102</f>
        <v>0</v>
      </c>
      <c r="P108" s="10">
        <f>COUNTIF(Mapping!F102:H102,"&gt;1")</f>
        <v>0</v>
      </c>
      <c r="Q108" s="10" t="str">
        <f>IF(P108&gt;0.5,Mapping!D102,"0")</f>
        <v>0</v>
      </c>
      <c r="R108" s="10" t="str">
        <f>IF(P108&gt;0.5,Mapping!C102,"0")</f>
        <v>0</v>
      </c>
      <c r="S108" s="10">
        <f>COUNTIF(Mapping!I102:Y102,"&gt;1")</f>
        <v>0</v>
      </c>
      <c r="T108" s="10" t="str">
        <f>IF(S108&gt;0.5,Mapping!D102,"0")</f>
        <v>0</v>
      </c>
      <c r="U108" s="57" t="str">
        <f>IF(S108&gt;0.5,Mapping!C102,"0")</f>
        <v>0</v>
      </c>
    </row>
    <row r="109" spans="15:21" x14ac:dyDescent="0.3">
      <c r="O109" s="53">
        <f>Mapping!A103</f>
        <v>0</v>
      </c>
      <c r="P109" s="10">
        <f>COUNTIF(Mapping!F103:H103,"&gt;1")</f>
        <v>0</v>
      </c>
      <c r="Q109" s="10" t="str">
        <f>IF(P109&gt;0.5,Mapping!D103,"0")</f>
        <v>0</v>
      </c>
      <c r="R109" s="10" t="str">
        <f>IF(P109&gt;0.5,Mapping!C103,"0")</f>
        <v>0</v>
      </c>
      <c r="S109" s="10">
        <f>COUNTIF(Mapping!I103:Y103,"&gt;1")</f>
        <v>0</v>
      </c>
      <c r="T109" s="10" t="str">
        <f>IF(S109&gt;0.5,Mapping!D103,"0")</f>
        <v>0</v>
      </c>
      <c r="U109" s="57" t="str">
        <f>IF(S109&gt;0.5,Mapping!C103,"0")</f>
        <v>0</v>
      </c>
    </row>
    <row r="110" spans="15:21" x14ac:dyDescent="0.3">
      <c r="O110" s="53">
        <f>Mapping!A104</f>
        <v>0</v>
      </c>
      <c r="P110" s="10">
        <f>COUNTIF(Mapping!F104:H104,"&gt;1")</f>
        <v>0</v>
      </c>
      <c r="Q110" s="10" t="str">
        <f>IF(P110&gt;0.5,Mapping!D104,"0")</f>
        <v>0</v>
      </c>
      <c r="R110" s="10" t="str">
        <f>IF(P110&gt;0.5,Mapping!C104,"0")</f>
        <v>0</v>
      </c>
      <c r="S110" s="10">
        <f>COUNTIF(Mapping!I104:Y104,"&gt;1")</f>
        <v>0</v>
      </c>
      <c r="T110" s="10" t="str">
        <f>IF(S110&gt;0.5,Mapping!D104,"0")</f>
        <v>0</v>
      </c>
      <c r="U110" s="57" t="str">
        <f>IF(S110&gt;0.5,Mapping!C104,"0")</f>
        <v>0</v>
      </c>
    </row>
    <row r="111" spans="15:21" x14ac:dyDescent="0.3">
      <c r="O111" s="53">
        <f>Mapping!A105</f>
        <v>0</v>
      </c>
      <c r="P111" s="10">
        <f>COUNTIF(Mapping!F105:H105,"&gt;1")</f>
        <v>0</v>
      </c>
      <c r="Q111" s="10" t="str">
        <f>IF(P111&gt;0.5,Mapping!D105,"0")</f>
        <v>0</v>
      </c>
      <c r="R111" s="10" t="str">
        <f>IF(P111&gt;0.5,Mapping!C105,"0")</f>
        <v>0</v>
      </c>
      <c r="S111" s="10">
        <f>COUNTIF(Mapping!I105:Y105,"&gt;1")</f>
        <v>0</v>
      </c>
      <c r="T111" s="10" t="str">
        <f>IF(S111&gt;0.5,Mapping!D105,"0")</f>
        <v>0</v>
      </c>
      <c r="U111" s="57" t="str">
        <f>IF(S111&gt;0.5,Mapping!C105,"0")</f>
        <v>0</v>
      </c>
    </row>
    <row r="112" spans="15:21" x14ac:dyDescent="0.3">
      <c r="O112" s="53">
        <f>Mapping!A106</f>
        <v>0</v>
      </c>
      <c r="P112" s="10">
        <f>COUNTIF(Mapping!F106:H106,"&gt;1")</f>
        <v>0</v>
      </c>
      <c r="Q112" s="10" t="str">
        <f>IF(P112&gt;0.5,Mapping!D106,"0")</f>
        <v>0</v>
      </c>
      <c r="R112" s="10" t="str">
        <f>IF(P112&gt;0.5,Mapping!C106,"0")</f>
        <v>0</v>
      </c>
      <c r="S112" s="10">
        <f>COUNTIF(Mapping!I106:Y106,"&gt;1")</f>
        <v>0</v>
      </c>
      <c r="T112" s="10" t="str">
        <f>IF(S112&gt;0.5,Mapping!D106,"0")</f>
        <v>0</v>
      </c>
      <c r="U112" s="57" t="str">
        <f>IF(S112&gt;0.5,Mapping!C106,"0")</f>
        <v>0</v>
      </c>
    </row>
    <row r="113" spans="15:21" x14ac:dyDescent="0.3">
      <c r="O113" s="53">
        <f>Mapping!A107</f>
        <v>0</v>
      </c>
      <c r="P113" s="10">
        <f>COUNTIF(Mapping!F107:H107,"&gt;1")</f>
        <v>0</v>
      </c>
      <c r="Q113" s="10" t="str">
        <f>IF(P113&gt;0.5,Mapping!D107,"0")</f>
        <v>0</v>
      </c>
      <c r="R113" s="10" t="str">
        <f>IF(P113&gt;0.5,Mapping!C107,"0")</f>
        <v>0</v>
      </c>
      <c r="S113" s="10">
        <f>COUNTIF(Mapping!I107:Y107,"&gt;1")</f>
        <v>0</v>
      </c>
      <c r="T113" s="10" t="str">
        <f>IF(S113&gt;0.5,Mapping!D107,"0")</f>
        <v>0</v>
      </c>
      <c r="U113" s="57" t="str">
        <f>IF(S113&gt;0.5,Mapping!C107,"0")</f>
        <v>0</v>
      </c>
    </row>
    <row r="114" spans="15:21" x14ac:dyDescent="0.3">
      <c r="O114" s="53">
        <f>Mapping!A108</f>
        <v>0</v>
      </c>
      <c r="P114" s="10">
        <f>COUNTIF(Mapping!F108:H108,"&gt;1")</f>
        <v>0</v>
      </c>
      <c r="Q114" s="10" t="str">
        <f>IF(P114&gt;0.5,Mapping!D108,"0")</f>
        <v>0</v>
      </c>
      <c r="R114" s="10" t="str">
        <f>IF(P114&gt;0.5,Mapping!C108,"0")</f>
        <v>0</v>
      </c>
      <c r="S114" s="10">
        <f>COUNTIF(Mapping!I108:Y108,"&gt;1")</f>
        <v>0</v>
      </c>
      <c r="T114" s="10" t="str">
        <f>IF(S114&gt;0.5,Mapping!D108,"0")</f>
        <v>0</v>
      </c>
      <c r="U114" s="57" t="str">
        <f>IF(S114&gt;0.5,Mapping!C108,"0")</f>
        <v>0</v>
      </c>
    </row>
    <row r="115" spans="15:21" x14ac:dyDescent="0.3">
      <c r="O115" s="53">
        <f>Mapping!A109</f>
        <v>0</v>
      </c>
      <c r="P115" s="10">
        <f>COUNTIF(Mapping!F109:H109,"&gt;1")</f>
        <v>0</v>
      </c>
      <c r="Q115" s="10" t="str">
        <f>IF(P115&gt;0.5,Mapping!D109,"0")</f>
        <v>0</v>
      </c>
      <c r="R115" s="10" t="str">
        <f>IF(P115&gt;0.5,Mapping!C109,"0")</f>
        <v>0</v>
      </c>
      <c r="S115" s="10">
        <f>COUNTIF(Mapping!I109:Y109,"&gt;1")</f>
        <v>0</v>
      </c>
      <c r="T115" s="10" t="str">
        <f>IF(S115&gt;0.5,Mapping!D109,"0")</f>
        <v>0</v>
      </c>
      <c r="U115" s="57" t="str">
        <f>IF(S115&gt;0.5,Mapping!C109,"0")</f>
        <v>0</v>
      </c>
    </row>
    <row r="116" spans="15:21" x14ac:dyDescent="0.3">
      <c r="O116" s="53">
        <f>Mapping!A110</f>
        <v>0</v>
      </c>
      <c r="P116" s="10">
        <f>COUNTIF(Mapping!F110:H110,"&gt;1")</f>
        <v>0</v>
      </c>
      <c r="Q116" s="10" t="str">
        <f>IF(P116&gt;0.5,Mapping!D110,"0")</f>
        <v>0</v>
      </c>
      <c r="R116" s="10" t="str">
        <f>IF(P116&gt;0.5,Mapping!C110,"0")</f>
        <v>0</v>
      </c>
      <c r="S116" s="10">
        <f>COUNTIF(Mapping!I110:Y110,"&gt;1")</f>
        <v>0</v>
      </c>
      <c r="T116" s="10" t="str">
        <f>IF(S116&gt;0.5,Mapping!D110,"0")</f>
        <v>0</v>
      </c>
      <c r="U116" s="57" t="str">
        <f>IF(S116&gt;0.5,Mapping!C110,"0")</f>
        <v>0</v>
      </c>
    </row>
    <row r="117" spans="15:21" x14ac:dyDescent="0.3">
      <c r="O117" s="53">
        <f>Mapping!A111</f>
        <v>0</v>
      </c>
      <c r="P117" s="10">
        <f>COUNTIF(Mapping!F111:H111,"&gt;1")</f>
        <v>0</v>
      </c>
      <c r="Q117" s="10" t="str">
        <f>IF(P117&gt;0.5,Mapping!D111,"0")</f>
        <v>0</v>
      </c>
      <c r="R117" s="10" t="str">
        <f>IF(P117&gt;0.5,Mapping!C111,"0")</f>
        <v>0</v>
      </c>
      <c r="S117" s="10">
        <f>COUNTIF(Mapping!I111:Y111,"&gt;1")</f>
        <v>0</v>
      </c>
      <c r="T117" s="10" t="str">
        <f>IF(S117&gt;0.5,Mapping!D111,"0")</f>
        <v>0</v>
      </c>
      <c r="U117" s="57" t="str">
        <f>IF(S117&gt;0.5,Mapping!C111,"0")</f>
        <v>0</v>
      </c>
    </row>
    <row r="118" spans="15:21" x14ac:dyDescent="0.3">
      <c r="O118" s="53">
        <f>Mapping!A112</f>
        <v>0</v>
      </c>
      <c r="P118" s="10">
        <f>COUNTIF(Mapping!F112:H112,"&gt;1")</f>
        <v>0</v>
      </c>
      <c r="Q118" s="10" t="str">
        <f>IF(P118&gt;0.5,Mapping!D112,"0")</f>
        <v>0</v>
      </c>
      <c r="R118" s="10" t="str">
        <f>IF(P118&gt;0.5,Mapping!C112,"0")</f>
        <v>0</v>
      </c>
      <c r="S118" s="10">
        <f>COUNTIF(Mapping!I112:Y112,"&gt;1")</f>
        <v>0</v>
      </c>
      <c r="T118" s="10" t="str">
        <f>IF(S118&gt;0.5,Mapping!D112,"0")</f>
        <v>0</v>
      </c>
      <c r="U118" s="57" t="str">
        <f>IF(S118&gt;0.5,Mapping!C112,"0")</f>
        <v>0</v>
      </c>
    </row>
    <row r="119" spans="15:21" x14ac:dyDescent="0.3">
      <c r="O119" s="53">
        <f>Mapping!A113</f>
        <v>0</v>
      </c>
      <c r="P119" s="10">
        <f>COUNTIF(Mapping!F113:H113,"&gt;1")</f>
        <v>0</v>
      </c>
      <c r="Q119" s="10" t="str">
        <f>IF(P119&gt;0.5,Mapping!D113,"0")</f>
        <v>0</v>
      </c>
      <c r="R119" s="10" t="str">
        <f>IF(P119&gt;0.5,Mapping!C113,"0")</f>
        <v>0</v>
      </c>
      <c r="S119" s="10">
        <f>COUNTIF(Mapping!I113:Y113,"&gt;1")</f>
        <v>0</v>
      </c>
      <c r="T119" s="10" t="str">
        <f>IF(S119&gt;0.5,Mapping!D113,"0")</f>
        <v>0</v>
      </c>
      <c r="U119" s="57" t="str">
        <f>IF(S119&gt;0.5,Mapping!C113,"0")</f>
        <v>0</v>
      </c>
    </row>
    <row r="120" spans="15:21" x14ac:dyDescent="0.3">
      <c r="O120" s="53">
        <f>Mapping!A114</f>
        <v>0</v>
      </c>
      <c r="P120" s="10">
        <f>COUNTIF(Mapping!F114:H114,"&gt;1")</f>
        <v>0</v>
      </c>
      <c r="Q120" s="10" t="str">
        <f>IF(P120&gt;0.5,Mapping!D114,"0")</f>
        <v>0</v>
      </c>
      <c r="R120" s="10" t="str">
        <f>IF(P120&gt;0.5,Mapping!C114,"0")</f>
        <v>0</v>
      </c>
      <c r="S120" s="10">
        <f>COUNTIF(Mapping!I114:Y114,"&gt;1")</f>
        <v>0</v>
      </c>
      <c r="T120" s="10" t="str">
        <f>IF(S120&gt;0.5,Mapping!D114,"0")</f>
        <v>0</v>
      </c>
      <c r="U120" s="57" t="str">
        <f>IF(S120&gt;0.5,Mapping!C114,"0")</f>
        <v>0</v>
      </c>
    </row>
    <row r="121" spans="15:21" x14ac:dyDescent="0.3">
      <c r="O121" s="53">
        <f>Mapping!A115</f>
        <v>0</v>
      </c>
      <c r="P121" s="10">
        <f>COUNTIF(Mapping!F115:H115,"&gt;1")</f>
        <v>0</v>
      </c>
      <c r="Q121" s="10" t="str">
        <f>IF(P121&gt;0.5,Mapping!D115,"0")</f>
        <v>0</v>
      </c>
      <c r="R121" s="10" t="str">
        <f>IF(P121&gt;0.5,Mapping!C115,"0")</f>
        <v>0</v>
      </c>
      <c r="S121" s="10">
        <f>COUNTIF(Mapping!I115:Y115,"&gt;1")</f>
        <v>0</v>
      </c>
      <c r="T121" s="10" t="str">
        <f>IF(S121&gt;0.5,Mapping!D115,"0")</f>
        <v>0</v>
      </c>
      <c r="U121" s="57" t="str">
        <f>IF(S121&gt;0.5,Mapping!C115,"0")</f>
        <v>0</v>
      </c>
    </row>
    <row r="122" spans="15:21" x14ac:dyDescent="0.3">
      <c r="O122" s="53">
        <f>Mapping!A116</f>
        <v>0</v>
      </c>
      <c r="P122" s="10">
        <f>COUNTIF(Mapping!F116:H116,"&gt;1")</f>
        <v>0</v>
      </c>
      <c r="Q122" s="10" t="str">
        <f>IF(P122&gt;0.5,Mapping!D116,"0")</f>
        <v>0</v>
      </c>
      <c r="R122" s="10" t="str">
        <f>IF(P122&gt;0.5,Mapping!C116,"0")</f>
        <v>0</v>
      </c>
      <c r="S122" s="10">
        <f>COUNTIF(Mapping!I116:Y116,"&gt;1")</f>
        <v>0</v>
      </c>
      <c r="T122" s="10" t="str">
        <f>IF(S122&gt;0.5,Mapping!D116,"0")</f>
        <v>0</v>
      </c>
      <c r="U122" s="57" t="str">
        <f>IF(S122&gt;0.5,Mapping!C116,"0")</f>
        <v>0</v>
      </c>
    </row>
    <row r="123" spans="15:21" x14ac:dyDescent="0.3">
      <c r="O123" s="53">
        <f>Mapping!A117</f>
        <v>0</v>
      </c>
      <c r="P123" s="10">
        <f>COUNTIF(Mapping!F117:H117,"&gt;1")</f>
        <v>0</v>
      </c>
      <c r="Q123" s="10" t="str">
        <f>IF(P123&gt;0.5,Mapping!D117,"0")</f>
        <v>0</v>
      </c>
      <c r="R123" s="10" t="str">
        <f>IF(P123&gt;0.5,Mapping!C117,"0")</f>
        <v>0</v>
      </c>
      <c r="S123" s="10">
        <f>COUNTIF(Mapping!I117:Y117,"&gt;1")</f>
        <v>0</v>
      </c>
      <c r="T123" s="10" t="str">
        <f>IF(S123&gt;0.5,Mapping!D117,"0")</f>
        <v>0</v>
      </c>
      <c r="U123" s="57" t="str">
        <f>IF(S123&gt;0.5,Mapping!C117,"0")</f>
        <v>0</v>
      </c>
    </row>
    <row r="124" spans="15:21" x14ac:dyDescent="0.3">
      <c r="O124" s="53">
        <f>Mapping!A118</f>
        <v>0</v>
      </c>
      <c r="P124" s="10">
        <f>COUNTIF(Mapping!F118:H118,"&gt;1")</f>
        <v>0</v>
      </c>
      <c r="Q124" s="10" t="str">
        <f>IF(P124&gt;0.5,Mapping!D118,"0")</f>
        <v>0</v>
      </c>
      <c r="R124" s="10" t="str">
        <f>IF(P124&gt;0.5,Mapping!C118,"0")</f>
        <v>0</v>
      </c>
      <c r="S124" s="10">
        <f>COUNTIF(Mapping!I118:Y118,"&gt;1")</f>
        <v>0</v>
      </c>
      <c r="T124" s="10" t="str">
        <f>IF(S124&gt;0.5,Mapping!D118,"0")</f>
        <v>0</v>
      </c>
      <c r="U124" s="57" t="str">
        <f>IF(S124&gt;0.5,Mapping!C118,"0")</f>
        <v>0</v>
      </c>
    </row>
    <row r="125" spans="15:21" x14ac:dyDescent="0.3">
      <c r="O125" s="53">
        <f>Mapping!A119</f>
        <v>0</v>
      </c>
      <c r="P125" s="10">
        <f>COUNTIF(Mapping!F119:H119,"&gt;1")</f>
        <v>0</v>
      </c>
      <c r="Q125" s="10" t="str">
        <f>IF(P125&gt;0.5,Mapping!D119,"0")</f>
        <v>0</v>
      </c>
      <c r="R125" s="10" t="str">
        <f>IF(P125&gt;0.5,Mapping!C119,"0")</f>
        <v>0</v>
      </c>
      <c r="S125" s="10">
        <f>COUNTIF(Mapping!I119:Y119,"&gt;1")</f>
        <v>0</v>
      </c>
      <c r="T125" s="10" t="str">
        <f>IF(S125&gt;0.5,Mapping!D119,"0")</f>
        <v>0</v>
      </c>
      <c r="U125" s="57" t="str">
        <f>IF(S125&gt;0.5,Mapping!C119,"0")</f>
        <v>0</v>
      </c>
    </row>
    <row r="126" spans="15:21" x14ac:dyDescent="0.3">
      <c r="O126" s="53">
        <f>Mapping!A120</f>
        <v>0</v>
      </c>
      <c r="P126" s="10">
        <f>COUNTIF(Mapping!F120:H120,"&gt;1")</f>
        <v>0</v>
      </c>
      <c r="Q126" s="10" t="str">
        <f>IF(P126&gt;0.5,Mapping!D120,"0")</f>
        <v>0</v>
      </c>
      <c r="R126" s="10" t="str">
        <f>IF(P126&gt;0.5,Mapping!C120,"0")</f>
        <v>0</v>
      </c>
      <c r="S126" s="10">
        <f>COUNTIF(Mapping!I120:Y120,"&gt;1")</f>
        <v>0</v>
      </c>
      <c r="T126" s="10" t="str">
        <f>IF(S126&gt;0.5,Mapping!D120,"0")</f>
        <v>0</v>
      </c>
      <c r="U126" s="57" t="str">
        <f>IF(S126&gt;0.5,Mapping!C120,"0")</f>
        <v>0</v>
      </c>
    </row>
    <row r="127" spans="15:21" x14ac:dyDescent="0.3">
      <c r="O127" s="53">
        <f>Mapping!A121</f>
        <v>0</v>
      </c>
      <c r="P127" s="10">
        <f>COUNTIF(Mapping!F121:H121,"&gt;1")</f>
        <v>0</v>
      </c>
      <c r="Q127" s="10" t="str">
        <f>IF(P127&gt;0.5,Mapping!D121,"0")</f>
        <v>0</v>
      </c>
      <c r="R127" s="10" t="str">
        <f>IF(P127&gt;0.5,Mapping!C121,"0")</f>
        <v>0</v>
      </c>
      <c r="S127" s="10">
        <f>COUNTIF(Mapping!I121:Y121,"&gt;1")</f>
        <v>0</v>
      </c>
      <c r="T127" s="10" t="str">
        <f>IF(S127&gt;0.5,Mapping!D121,"0")</f>
        <v>0</v>
      </c>
      <c r="U127" s="57" t="str">
        <f>IF(S127&gt;0.5,Mapping!C121,"0")</f>
        <v>0</v>
      </c>
    </row>
    <row r="128" spans="15:21" x14ac:dyDescent="0.3">
      <c r="O128" s="53">
        <f>Mapping!A122</f>
        <v>0</v>
      </c>
      <c r="P128" s="10">
        <f>COUNTIF(Mapping!F122:H122,"&gt;1")</f>
        <v>0</v>
      </c>
      <c r="Q128" s="10" t="str">
        <f>IF(P128&gt;0.5,Mapping!D122,"0")</f>
        <v>0</v>
      </c>
      <c r="R128" s="10" t="str">
        <f>IF(P128&gt;0.5,Mapping!C122,"0")</f>
        <v>0</v>
      </c>
      <c r="S128" s="10">
        <f>COUNTIF(Mapping!I122:Y122,"&gt;1")</f>
        <v>0</v>
      </c>
      <c r="T128" s="10" t="str">
        <f>IF(S128&gt;0.5,Mapping!D122,"0")</f>
        <v>0</v>
      </c>
      <c r="U128" s="57" t="str">
        <f>IF(S128&gt;0.5,Mapping!C122,"0")</f>
        <v>0</v>
      </c>
    </row>
    <row r="129" spans="15:21" x14ac:dyDescent="0.3">
      <c r="O129" s="53">
        <f>Mapping!A123</f>
        <v>0</v>
      </c>
      <c r="P129" s="10">
        <f>COUNTIF(Mapping!F123:H123,"&gt;1")</f>
        <v>0</v>
      </c>
      <c r="Q129" s="10" t="str">
        <f>IF(P129&gt;0.5,Mapping!D123,"0")</f>
        <v>0</v>
      </c>
      <c r="R129" s="10" t="str">
        <f>IF(P129&gt;0.5,Mapping!C123,"0")</f>
        <v>0</v>
      </c>
      <c r="S129" s="10">
        <f>COUNTIF(Mapping!I123:Y123,"&gt;1")</f>
        <v>0</v>
      </c>
      <c r="T129" s="10" t="str">
        <f>IF(S129&gt;0.5,Mapping!D123,"0")</f>
        <v>0</v>
      </c>
      <c r="U129" s="57" t="str">
        <f>IF(S129&gt;0.5,Mapping!C123,"0")</f>
        <v>0</v>
      </c>
    </row>
    <row r="130" spans="15:21" x14ac:dyDescent="0.3">
      <c r="O130" s="53">
        <f>Mapping!A124</f>
        <v>0</v>
      </c>
      <c r="P130" s="10">
        <f>COUNTIF(Mapping!F124:H124,"&gt;1")</f>
        <v>0</v>
      </c>
      <c r="Q130" s="10" t="str">
        <f>IF(P130&gt;0.5,Mapping!D124,"0")</f>
        <v>0</v>
      </c>
      <c r="R130" s="10" t="str">
        <f>IF(P130&gt;0.5,Mapping!C124,"0")</f>
        <v>0</v>
      </c>
      <c r="S130" s="10">
        <f>COUNTIF(Mapping!I124:Y124,"&gt;1")</f>
        <v>0</v>
      </c>
      <c r="T130" s="10" t="str">
        <f>IF(S130&gt;0.5,Mapping!D124,"0")</f>
        <v>0</v>
      </c>
      <c r="U130" s="57" t="str">
        <f>IF(S130&gt;0.5,Mapping!C124,"0")</f>
        <v>0</v>
      </c>
    </row>
    <row r="131" spans="15:21" x14ac:dyDescent="0.3">
      <c r="O131" s="53">
        <f>Mapping!A125</f>
        <v>0</v>
      </c>
      <c r="P131" s="10">
        <f>COUNTIF(Mapping!F125:H125,"&gt;1")</f>
        <v>0</v>
      </c>
      <c r="Q131" s="10" t="str">
        <f>IF(P131&gt;0.5,Mapping!D125,"0")</f>
        <v>0</v>
      </c>
      <c r="R131" s="10" t="str">
        <f>IF(P131&gt;0.5,Mapping!C125,"0")</f>
        <v>0</v>
      </c>
      <c r="S131" s="10">
        <f>COUNTIF(Mapping!I125:Y125,"&gt;1")</f>
        <v>0</v>
      </c>
      <c r="T131" s="10" t="str">
        <f>IF(S131&gt;0.5,Mapping!D125,"0")</f>
        <v>0</v>
      </c>
      <c r="U131" s="57" t="str">
        <f>IF(S131&gt;0.5,Mapping!C125,"0")</f>
        <v>0</v>
      </c>
    </row>
    <row r="132" spans="15:21" x14ac:dyDescent="0.3">
      <c r="O132" s="53">
        <f>Mapping!A126</f>
        <v>0</v>
      </c>
      <c r="P132" s="10">
        <f>COUNTIF(Mapping!F126:H126,"&gt;1")</f>
        <v>0</v>
      </c>
      <c r="Q132" s="10" t="str">
        <f>IF(P132&gt;0.5,Mapping!D126,"0")</f>
        <v>0</v>
      </c>
      <c r="R132" s="10" t="str">
        <f>IF(P132&gt;0.5,Mapping!C126,"0")</f>
        <v>0</v>
      </c>
      <c r="S132" s="10">
        <f>COUNTIF(Mapping!I126:Y126,"&gt;1")</f>
        <v>0</v>
      </c>
      <c r="T132" s="10" t="str">
        <f>IF(S132&gt;0.5,Mapping!D126,"0")</f>
        <v>0</v>
      </c>
      <c r="U132" s="57" t="str">
        <f>IF(S132&gt;0.5,Mapping!C126,"0")</f>
        <v>0</v>
      </c>
    </row>
    <row r="133" spans="15:21" x14ac:dyDescent="0.3">
      <c r="O133" s="53">
        <f>Mapping!A127</f>
        <v>0</v>
      </c>
      <c r="P133" s="10">
        <f>COUNTIF(Mapping!F127:H127,"&gt;1")</f>
        <v>0</v>
      </c>
      <c r="Q133" s="10" t="str">
        <f>IF(P133&gt;0.5,Mapping!D127,"0")</f>
        <v>0</v>
      </c>
      <c r="R133" s="10" t="str">
        <f>IF(P133&gt;0.5,Mapping!C127,"0")</f>
        <v>0</v>
      </c>
      <c r="S133" s="10">
        <f>COUNTIF(Mapping!I127:Y127,"&gt;1")</f>
        <v>0</v>
      </c>
      <c r="T133" s="10" t="str">
        <f>IF(S133&gt;0.5,Mapping!D127,"0")</f>
        <v>0</v>
      </c>
      <c r="U133" s="57" t="str">
        <f>IF(S133&gt;0.5,Mapping!C127,"0")</f>
        <v>0</v>
      </c>
    </row>
    <row r="134" spans="15:21" x14ac:dyDescent="0.3">
      <c r="O134" s="53">
        <f>Mapping!A128</f>
        <v>0</v>
      </c>
      <c r="P134" s="10">
        <f>COUNTIF(Mapping!F128:H128,"&gt;1")</f>
        <v>0</v>
      </c>
      <c r="Q134" s="10" t="str">
        <f>IF(P134&gt;0.5,Mapping!D128,"0")</f>
        <v>0</v>
      </c>
      <c r="R134" s="10" t="str">
        <f>IF(P134&gt;0.5,Mapping!C128,"0")</f>
        <v>0</v>
      </c>
      <c r="S134" s="10">
        <f>COUNTIF(Mapping!I128:Y128,"&gt;1")</f>
        <v>0</v>
      </c>
      <c r="T134" s="10" t="str">
        <f>IF(S134&gt;0.5,Mapping!D128,"0")</f>
        <v>0</v>
      </c>
      <c r="U134" s="57" t="str">
        <f>IF(S134&gt;0.5,Mapping!C128,"0")</f>
        <v>0</v>
      </c>
    </row>
    <row r="135" spans="15:21" x14ac:dyDescent="0.3">
      <c r="O135" s="53">
        <f>Mapping!A129</f>
        <v>0</v>
      </c>
      <c r="P135" s="10">
        <f>COUNTIF(Mapping!F129:H129,"&gt;1")</f>
        <v>0</v>
      </c>
      <c r="Q135" s="10" t="str">
        <f>IF(P135&gt;0.5,Mapping!D129,"0")</f>
        <v>0</v>
      </c>
      <c r="R135" s="10" t="str">
        <f>IF(P135&gt;0.5,Mapping!C129,"0")</f>
        <v>0</v>
      </c>
      <c r="S135" s="10">
        <f>COUNTIF(Mapping!I129:Y129,"&gt;1")</f>
        <v>0</v>
      </c>
      <c r="T135" s="10" t="str">
        <f>IF(S135&gt;0.5,Mapping!D129,"0")</f>
        <v>0</v>
      </c>
      <c r="U135" s="57" t="str">
        <f>IF(S135&gt;0.5,Mapping!C129,"0")</f>
        <v>0</v>
      </c>
    </row>
    <row r="136" spans="15:21" x14ac:dyDescent="0.3">
      <c r="O136" s="53">
        <f>Mapping!A130</f>
        <v>0</v>
      </c>
      <c r="P136" s="10">
        <f>COUNTIF(Mapping!F130:H130,"&gt;1")</f>
        <v>0</v>
      </c>
      <c r="Q136" s="10" t="str">
        <f>IF(P136&gt;0.5,Mapping!D130,"0")</f>
        <v>0</v>
      </c>
      <c r="R136" s="10" t="str">
        <f>IF(P136&gt;0.5,Mapping!C130,"0")</f>
        <v>0</v>
      </c>
      <c r="S136" s="10">
        <f>COUNTIF(Mapping!I130:Y130,"&gt;1")</f>
        <v>0</v>
      </c>
      <c r="T136" s="10" t="str">
        <f>IF(S136&gt;0.5,Mapping!D130,"0")</f>
        <v>0</v>
      </c>
      <c r="U136" s="57" t="str">
        <f>IF(S136&gt;0.5,Mapping!C130,"0")</f>
        <v>0</v>
      </c>
    </row>
    <row r="137" spans="15:21" x14ac:dyDescent="0.3">
      <c r="O137" s="53">
        <f>Mapping!A131</f>
        <v>0</v>
      </c>
      <c r="P137" s="10">
        <f>COUNTIF(Mapping!F131:H131,"&gt;1")</f>
        <v>0</v>
      </c>
      <c r="Q137" s="10" t="str">
        <f>IF(P137&gt;0.5,Mapping!D131,"0")</f>
        <v>0</v>
      </c>
      <c r="R137" s="10" t="str">
        <f>IF(P137&gt;0.5,Mapping!C131,"0")</f>
        <v>0</v>
      </c>
      <c r="S137" s="10">
        <f>COUNTIF(Mapping!I131:Y131,"&gt;1")</f>
        <v>0</v>
      </c>
      <c r="T137" s="10" t="str">
        <f>IF(S137&gt;0.5,Mapping!D131,"0")</f>
        <v>0</v>
      </c>
      <c r="U137" s="57" t="str">
        <f>IF(S137&gt;0.5,Mapping!C131,"0")</f>
        <v>0</v>
      </c>
    </row>
    <row r="138" spans="15:21" x14ac:dyDescent="0.3">
      <c r="O138" s="53">
        <f>Mapping!A132</f>
        <v>0</v>
      </c>
      <c r="P138" s="10">
        <f>COUNTIF(Mapping!F132:H132,"&gt;1")</f>
        <v>0</v>
      </c>
      <c r="Q138" s="10" t="str">
        <f>IF(P138&gt;0.5,Mapping!D132,"0")</f>
        <v>0</v>
      </c>
      <c r="R138" s="10" t="str">
        <f>IF(P138&gt;0.5,Mapping!C132,"0")</f>
        <v>0</v>
      </c>
      <c r="S138" s="10">
        <f>COUNTIF(Mapping!I132:Y132,"&gt;1")</f>
        <v>0</v>
      </c>
      <c r="T138" s="10" t="str">
        <f>IF(S138&gt;0.5,Mapping!D132,"0")</f>
        <v>0</v>
      </c>
      <c r="U138" s="57" t="str">
        <f>IF(S138&gt;0.5,Mapping!C132,"0")</f>
        <v>0</v>
      </c>
    </row>
    <row r="139" spans="15:21" x14ac:dyDescent="0.3">
      <c r="O139" s="53">
        <f>Mapping!A133</f>
        <v>0</v>
      </c>
      <c r="P139" s="10">
        <f>COUNTIF(Mapping!F133:H133,"&gt;1")</f>
        <v>0</v>
      </c>
      <c r="Q139" s="10" t="str">
        <f>IF(P139&gt;0.5,Mapping!D133,"0")</f>
        <v>0</v>
      </c>
      <c r="R139" s="10" t="str">
        <f>IF(P139&gt;0.5,Mapping!C133,"0")</f>
        <v>0</v>
      </c>
      <c r="S139" s="10">
        <f>COUNTIF(Mapping!I133:Y133,"&gt;1")</f>
        <v>0</v>
      </c>
      <c r="T139" s="10" t="str">
        <f>IF(S139&gt;0.5,Mapping!D133,"0")</f>
        <v>0</v>
      </c>
      <c r="U139" s="57" t="str">
        <f>IF(S139&gt;0.5,Mapping!C133,"0")</f>
        <v>0</v>
      </c>
    </row>
    <row r="140" spans="15:21" x14ac:dyDescent="0.3">
      <c r="O140" s="53">
        <f>Mapping!A134</f>
        <v>0</v>
      </c>
      <c r="P140" s="10">
        <f>COUNTIF(Mapping!F134:H134,"&gt;1")</f>
        <v>0</v>
      </c>
      <c r="Q140" s="10" t="str">
        <f>IF(P140&gt;0.5,Mapping!D134,"0")</f>
        <v>0</v>
      </c>
      <c r="R140" s="10" t="str">
        <f>IF(P140&gt;0.5,Mapping!C134,"0")</f>
        <v>0</v>
      </c>
      <c r="S140" s="10">
        <f>COUNTIF(Mapping!I134:Y134,"&gt;1")</f>
        <v>0</v>
      </c>
      <c r="T140" s="10" t="str">
        <f>IF(S140&gt;0.5,Mapping!D134,"0")</f>
        <v>0</v>
      </c>
      <c r="U140" s="57" t="str">
        <f>IF(S140&gt;0.5,Mapping!C134,"0")</f>
        <v>0</v>
      </c>
    </row>
    <row r="141" spans="15:21" x14ac:dyDescent="0.3">
      <c r="O141" s="53">
        <f>Mapping!A135</f>
        <v>0</v>
      </c>
      <c r="P141" s="10">
        <f>COUNTIF(Mapping!F135:H135,"&gt;1")</f>
        <v>0</v>
      </c>
      <c r="Q141" s="10" t="str">
        <f>IF(P141&gt;0.5,Mapping!D135,"0")</f>
        <v>0</v>
      </c>
      <c r="R141" s="10" t="str">
        <f>IF(P141&gt;0.5,Mapping!C135,"0")</f>
        <v>0</v>
      </c>
      <c r="S141" s="10">
        <f>COUNTIF(Mapping!I135:Y135,"&gt;1")</f>
        <v>0</v>
      </c>
      <c r="T141" s="10" t="str">
        <f>IF(S141&gt;0.5,Mapping!D135,"0")</f>
        <v>0</v>
      </c>
      <c r="U141" s="57" t="str">
        <f>IF(S141&gt;0.5,Mapping!C135,"0")</f>
        <v>0</v>
      </c>
    </row>
    <row r="142" spans="15:21" x14ac:dyDescent="0.3">
      <c r="O142" s="53">
        <f>Mapping!A136</f>
        <v>0</v>
      </c>
      <c r="P142" s="10">
        <f>COUNTIF(Mapping!F136:H136,"&gt;1")</f>
        <v>0</v>
      </c>
      <c r="Q142" s="10" t="str">
        <f>IF(P142&gt;0.5,Mapping!D136,"0")</f>
        <v>0</v>
      </c>
      <c r="R142" s="10" t="str">
        <f>IF(P142&gt;0.5,Mapping!C136,"0")</f>
        <v>0</v>
      </c>
      <c r="S142" s="10">
        <f>COUNTIF(Mapping!I136:Y136,"&gt;1")</f>
        <v>0</v>
      </c>
      <c r="T142" s="10" t="str">
        <f>IF(S142&gt;0.5,Mapping!D136,"0")</f>
        <v>0</v>
      </c>
      <c r="U142" s="57" t="str">
        <f>IF(S142&gt;0.5,Mapping!C136,"0")</f>
        <v>0</v>
      </c>
    </row>
    <row r="143" spans="15:21" x14ac:dyDescent="0.3">
      <c r="O143" s="53">
        <f>Mapping!A137</f>
        <v>0</v>
      </c>
      <c r="P143" s="10">
        <f>COUNTIF(Mapping!F137:H137,"&gt;1")</f>
        <v>0</v>
      </c>
      <c r="Q143" s="10" t="str">
        <f>IF(P143&gt;0.5,Mapping!D137,"0")</f>
        <v>0</v>
      </c>
      <c r="R143" s="10" t="str">
        <f>IF(P143&gt;0.5,Mapping!C137,"0")</f>
        <v>0</v>
      </c>
      <c r="S143" s="10">
        <f>COUNTIF(Mapping!I137:Y137,"&gt;1")</f>
        <v>0</v>
      </c>
      <c r="T143" s="10" t="str">
        <f>IF(S143&gt;0.5,Mapping!D137,"0")</f>
        <v>0</v>
      </c>
      <c r="U143" s="57" t="str">
        <f>IF(S143&gt;0.5,Mapping!C137,"0")</f>
        <v>0</v>
      </c>
    </row>
    <row r="144" spans="15:21" x14ac:dyDescent="0.3">
      <c r="O144" s="53">
        <f>Mapping!A138</f>
        <v>0</v>
      </c>
      <c r="P144" s="10">
        <f>COUNTIF(Mapping!F138:H138,"&gt;1")</f>
        <v>0</v>
      </c>
      <c r="Q144" s="10" t="str">
        <f>IF(P144&gt;0.5,Mapping!D138,"0")</f>
        <v>0</v>
      </c>
      <c r="R144" s="10" t="str">
        <f>IF(P144&gt;0.5,Mapping!C138,"0")</f>
        <v>0</v>
      </c>
      <c r="S144" s="10">
        <f>COUNTIF(Mapping!I138:Y138,"&gt;1")</f>
        <v>0</v>
      </c>
      <c r="T144" s="10" t="str">
        <f>IF(S144&gt;0.5,Mapping!D138,"0")</f>
        <v>0</v>
      </c>
      <c r="U144" s="57" t="str">
        <f>IF(S144&gt;0.5,Mapping!C138,"0")</f>
        <v>0</v>
      </c>
    </row>
    <row r="145" spans="15:21" x14ac:dyDescent="0.3">
      <c r="O145" s="53">
        <f>Mapping!A139</f>
        <v>0</v>
      </c>
      <c r="P145" s="10">
        <f>COUNTIF(Mapping!F139:H139,"&gt;1")</f>
        <v>0</v>
      </c>
      <c r="Q145" s="10" t="str">
        <f>IF(P145&gt;0.5,Mapping!D139,"0")</f>
        <v>0</v>
      </c>
      <c r="R145" s="10" t="str">
        <f>IF(P145&gt;0.5,Mapping!C139,"0")</f>
        <v>0</v>
      </c>
      <c r="S145" s="10">
        <f>COUNTIF(Mapping!I139:Y139,"&gt;1")</f>
        <v>0</v>
      </c>
      <c r="T145" s="10" t="str">
        <f>IF(S145&gt;0.5,Mapping!D139,"0")</f>
        <v>0</v>
      </c>
      <c r="U145" s="57" t="str">
        <f>IF(S145&gt;0.5,Mapping!C139,"0")</f>
        <v>0</v>
      </c>
    </row>
    <row r="146" spans="15:21" x14ac:dyDescent="0.3">
      <c r="O146" s="53">
        <f>Mapping!A140</f>
        <v>0</v>
      </c>
      <c r="P146" s="10">
        <f>COUNTIF(Mapping!F140:H140,"&gt;1")</f>
        <v>0</v>
      </c>
      <c r="Q146" s="10" t="str">
        <f>IF(P146&gt;0.5,Mapping!D140,"0")</f>
        <v>0</v>
      </c>
      <c r="R146" s="10" t="str">
        <f>IF(P146&gt;0.5,Mapping!C140,"0")</f>
        <v>0</v>
      </c>
      <c r="S146" s="10">
        <f>COUNTIF(Mapping!I140:Y140,"&gt;1")</f>
        <v>0</v>
      </c>
      <c r="T146" s="10" t="str">
        <f>IF(S146&gt;0.5,Mapping!D140,"0")</f>
        <v>0</v>
      </c>
      <c r="U146" s="57" t="str">
        <f>IF(S146&gt;0.5,Mapping!C140,"0")</f>
        <v>0</v>
      </c>
    </row>
    <row r="147" spans="15:21" x14ac:dyDescent="0.3">
      <c r="O147" s="53">
        <f>Mapping!A141</f>
        <v>0</v>
      </c>
      <c r="P147" s="10">
        <f>COUNTIF(Mapping!F141:H141,"&gt;1")</f>
        <v>0</v>
      </c>
      <c r="Q147" s="10" t="str">
        <f>IF(P147&gt;0.5,Mapping!D141,"0")</f>
        <v>0</v>
      </c>
      <c r="R147" s="10" t="str">
        <f>IF(P147&gt;0.5,Mapping!C141,"0")</f>
        <v>0</v>
      </c>
      <c r="S147" s="10">
        <f>COUNTIF(Mapping!I141:Y141,"&gt;1")</f>
        <v>0</v>
      </c>
      <c r="T147" s="10" t="str">
        <f>IF(S147&gt;0.5,Mapping!D141,"0")</f>
        <v>0</v>
      </c>
      <c r="U147" s="57" t="str">
        <f>IF(S147&gt;0.5,Mapping!C141,"0")</f>
        <v>0</v>
      </c>
    </row>
    <row r="148" spans="15:21" x14ac:dyDescent="0.3">
      <c r="O148" s="53">
        <f>Mapping!A142</f>
        <v>0</v>
      </c>
      <c r="P148" s="10">
        <f>COUNTIF(Mapping!F142:H142,"&gt;1")</f>
        <v>0</v>
      </c>
      <c r="Q148" s="10" t="str">
        <f>IF(P148&gt;0.5,Mapping!D142,"0")</f>
        <v>0</v>
      </c>
      <c r="R148" s="10" t="str">
        <f>IF(P148&gt;0.5,Mapping!C142,"0")</f>
        <v>0</v>
      </c>
      <c r="S148" s="10">
        <f>COUNTIF(Mapping!I142:Y142,"&gt;1")</f>
        <v>0</v>
      </c>
      <c r="T148" s="10" t="str">
        <f>IF(S148&gt;0.5,Mapping!D142,"0")</f>
        <v>0</v>
      </c>
      <c r="U148" s="57" t="str">
        <f>IF(S148&gt;0.5,Mapping!C142,"0")</f>
        <v>0</v>
      </c>
    </row>
    <row r="149" spans="15:21" x14ac:dyDescent="0.3">
      <c r="O149" s="53">
        <f>Mapping!A143</f>
        <v>0</v>
      </c>
      <c r="P149" s="10">
        <f>COUNTIF(Mapping!F143:H143,"&gt;1")</f>
        <v>0</v>
      </c>
      <c r="Q149" s="10" t="str">
        <f>IF(P149&gt;0.5,Mapping!D143,"0")</f>
        <v>0</v>
      </c>
      <c r="R149" s="10" t="str">
        <f>IF(P149&gt;0.5,Mapping!C143,"0")</f>
        <v>0</v>
      </c>
      <c r="S149" s="10">
        <f>COUNTIF(Mapping!I143:Y143,"&gt;1")</f>
        <v>0</v>
      </c>
      <c r="T149" s="10" t="str">
        <f>IF(S149&gt;0.5,Mapping!D143,"0")</f>
        <v>0</v>
      </c>
      <c r="U149" s="57" t="str">
        <f>IF(S149&gt;0.5,Mapping!C143,"0")</f>
        <v>0</v>
      </c>
    </row>
    <row r="150" spans="15:21" x14ac:dyDescent="0.3">
      <c r="O150" s="53">
        <f>Mapping!A144</f>
        <v>0</v>
      </c>
      <c r="P150" s="10">
        <f>COUNTIF(Mapping!F144:H144,"&gt;1")</f>
        <v>0</v>
      </c>
      <c r="Q150" s="10" t="str">
        <f>IF(P150&gt;0.5,Mapping!D144,"0")</f>
        <v>0</v>
      </c>
      <c r="R150" s="10" t="str">
        <f>IF(P150&gt;0.5,Mapping!C144,"0")</f>
        <v>0</v>
      </c>
      <c r="S150" s="10">
        <f>COUNTIF(Mapping!I144:Y144,"&gt;1")</f>
        <v>0</v>
      </c>
      <c r="T150" s="10" t="str">
        <f>IF(S150&gt;0.5,Mapping!D144,"0")</f>
        <v>0</v>
      </c>
      <c r="U150" s="57" t="str">
        <f>IF(S150&gt;0.5,Mapping!C144,"0")</f>
        <v>0</v>
      </c>
    </row>
    <row r="151" spans="15:21" x14ac:dyDescent="0.3">
      <c r="O151" s="53">
        <f>Mapping!A145</f>
        <v>0</v>
      </c>
      <c r="P151" s="10">
        <f>COUNTIF(Mapping!F145:H145,"&gt;1")</f>
        <v>0</v>
      </c>
      <c r="Q151" s="10" t="str">
        <f>IF(P151&gt;0.5,Mapping!D145,"0")</f>
        <v>0</v>
      </c>
      <c r="R151" s="10" t="str">
        <f>IF(P151&gt;0.5,Mapping!C145,"0")</f>
        <v>0</v>
      </c>
      <c r="S151" s="10">
        <f>COUNTIF(Mapping!I145:Y145,"&gt;1")</f>
        <v>0</v>
      </c>
      <c r="T151" s="10" t="str">
        <f>IF(S151&gt;0.5,Mapping!D145,"0")</f>
        <v>0</v>
      </c>
      <c r="U151" s="57" t="str">
        <f>IF(S151&gt;0.5,Mapping!C145,"0")</f>
        <v>0</v>
      </c>
    </row>
    <row r="152" spans="15:21" x14ac:dyDescent="0.3">
      <c r="O152" s="53">
        <f>Mapping!A146</f>
        <v>0</v>
      </c>
      <c r="P152" s="10">
        <f>COUNTIF(Mapping!F146:H146,"&gt;1")</f>
        <v>0</v>
      </c>
      <c r="Q152" s="10" t="str">
        <f>IF(P152&gt;0.5,Mapping!D146,"0")</f>
        <v>0</v>
      </c>
      <c r="R152" s="10" t="str">
        <f>IF(P152&gt;0.5,Mapping!C146,"0")</f>
        <v>0</v>
      </c>
      <c r="S152" s="10">
        <f>COUNTIF(Mapping!I146:Y146,"&gt;1")</f>
        <v>0</v>
      </c>
      <c r="T152" s="10" t="str">
        <f>IF(S152&gt;0.5,Mapping!D146,"0")</f>
        <v>0</v>
      </c>
      <c r="U152" s="57" t="str">
        <f>IF(S152&gt;0.5,Mapping!C146,"0")</f>
        <v>0</v>
      </c>
    </row>
    <row r="153" spans="15:21" x14ac:dyDescent="0.3">
      <c r="O153" s="53">
        <f>Mapping!A147</f>
        <v>0</v>
      </c>
      <c r="P153" s="10">
        <f>COUNTIF(Mapping!F147:H147,"&gt;1")</f>
        <v>0</v>
      </c>
      <c r="Q153" s="10" t="str">
        <f>IF(P153&gt;0.5,Mapping!D147,"0")</f>
        <v>0</v>
      </c>
      <c r="R153" s="10" t="str">
        <f>IF(P153&gt;0.5,Mapping!C147,"0")</f>
        <v>0</v>
      </c>
      <c r="S153" s="10">
        <f>COUNTIF(Mapping!I147:Y147,"&gt;1")</f>
        <v>0</v>
      </c>
      <c r="T153" s="10" t="str">
        <f>IF(S153&gt;0.5,Mapping!D147,"0")</f>
        <v>0</v>
      </c>
      <c r="U153" s="57" t="str">
        <f>IF(S153&gt;0.5,Mapping!C147,"0")</f>
        <v>0</v>
      </c>
    </row>
    <row r="154" spans="15:21" x14ac:dyDescent="0.3">
      <c r="O154" s="53">
        <f>Mapping!A148</f>
        <v>0</v>
      </c>
      <c r="P154" s="10">
        <f>COUNTIF(Mapping!F148:H148,"&gt;1")</f>
        <v>0</v>
      </c>
      <c r="Q154" s="10" t="str">
        <f>IF(P154&gt;0.5,Mapping!D148,"0")</f>
        <v>0</v>
      </c>
      <c r="R154" s="10" t="str">
        <f>IF(P154&gt;0.5,Mapping!C148,"0")</f>
        <v>0</v>
      </c>
      <c r="S154" s="10">
        <f>COUNTIF(Mapping!I148:Y148,"&gt;1")</f>
        <v>0</v>
      </c>
      <c r="T154" s="10" t="str">
        <f>IF(S154&gt;0.5,Mapping!D148,"0")</f>
        <v>0</v>
      </c>
      <c r="U154" s="57" t="str">
        <f>IF(S154&gt;0.5,Mapping!C148,"0")</f>
        <v>0</v>
      </c>
    </row>
    <row r="155" spans="15:21" x14ac:dyDescent="0.3">
      <c r="O155" s="53">
        <f>Mapping!A149</f>
        <v>0</v>
      </c>
      <c r="P155" s="10">
        <f>COUNTIF(Mapping!F149:H149,"&gt;1")</f>
        <v>0</v>
      </c>
      <c r="Q155" s="10" t="str">
        <f>IF(P155&gt;0.5,Mapping!D149,"0")</f>
        <v>0</v>
      </c>
      <c r="R155" s="10" t="str">
        <f>IF(P155&gt;0.5,Mapping!C149,"0")</f>
        <v>0</v>
      </c>
      <c r="S155" s="10">
        <f>COUNTIF(Mapping!I149:Y149,"&gt;1")</f>
        <v>0</v>
      </c>
      <c r="T155" s="10" t="str">
        <f>IF(S155&gt;0.5,Mapping!D149,"0")</f>
        <v>0</v>
      </c>
      <c r="U155" s="57" t="str">
        <f>IF(S155&gt;0.5,Mapping!C149,"0")</f>
        <v>0</v>
      </c>
    </row>
    <row r="156" spans="15:21" x14ac:dyDescent="0.3">
      <c r="O156" s="53">
        <f>Mapping!A150</f>
        <v>0</v>
      </c>
      <c r="P156" s="10">
        <f>COUNTIF(Mapping!F150:H150,"&gt;1")</f>
        <v>0</v>
      </c>
      <c r="Q156" s="10" t="str">
        <f>IF(P156&gt;0.5,Mapping!D150,"0")</f>
        <v>0</v>
      </c>
      <c r="R156" s="10" t="str">
        <f>IF(P156&gt;0.5,Mapping!C150,"0")</f>
        <v>0</v>
      </c>
      <c r="S156" s="10">
        <f>COUNTIF(Mapping!I150:Y150,"&gt;1")</f>
        <v>0</v>
      </c>
      <c r="T156" s="10" t="str">
        <f>IF(S156&gt;0.5,Mapping!D150,"0")</f>
        <v>0</v>
      </c>
      <c r="U156" s="57" t="str">
        <f>IF(S156&gt;0.5,Mapping!C150,"0")</f>
        <v>0</v>
      </c>
    </row>
    <row r="157" spans="15:21" x14ac:dyDescent="0.3">
      <c r="O157" s="53">
        <f>Mapping!A151</f>
        <v>0</v>
      </c>
      <c r="P157" s="10">
        <f>COUNTIF(Mapping!F151:H151,"&gt;1")</f>
        <v>0</v>
      </c>
      <c r="Q157" s="10" t="str">
        <f>IF(P157&gt;0.5,Mapping!D151,"0")</f>
        <v>0</v>
      </c>
      <c r="R157" s="10" t="str">
        <f>IF(P157&gt;0.5,Mapping!C151,"0")</f>
        <v>0</v>
      </c>
      <c r="S157" s="10">
        <f>COUNTIF(Mapping!I151:Y151,"&gt;1")</f>
        <v>0</v>
      </c>
      <c r="T157" s="10" t="str">
        <f>IF(S157&gt;0.5,Mapping!D151,"0")</f>
        <v>0</v>
      </c>
      <c r="U157" s="57" t="str">
        <f>IF(S157&gt;0.5,Mapping!C151,"0")</f>
        <v>0</v>
      </c>
    </row>
    <row r="158" spans="15:21" x14ac:dyDescent="0.3">
      <c r="O158" s="53">
        <f>Mapping!A152</f>
        <v>0</v>
      </c>
      <c r="P158" s="10">
        <f>COUNTIF(Mapping!F152:H152,"&gt;1")</f>
        <v>0</v>
      </c>
      <c r="Q158" s="10" t="str">
        <f>IF(P158&gt;0.5,Mapping!D152,"0")</f>
        <v>0</v>
      </c>
      <c r="R158" s="10" t="str">
        <f>IF(P158&gt;0.5,Mapping!C152,"0")</f>
        <v>0</v>
      </c>
      <c r="S158" s="10">
        <f>COUNTIF(Mapping!I152:Y152,"&gt;1")</f>
        <v>0</v>
      </c>
      <c r="T158" s="10" t="str">
        <f>IF(S158&gt;0.5,Mapping!D152,"0")</f>
        <v>0</v>
      </c>
      <c r="U158" s="57" t="str">
        <f>IF(S158&gt;0.5,Mapping!C152,"0")</f>
        <v>0</v>
      </c>
    </row>
    <row r="159" spans="15:21" x14ac:dyDescent="0.3">
      <c r="O159" s="53">
        <f>Mapping!A153</f>
        <v>0</v>
      </c>
      <c r="P159" s="10">
        <f>COUNTIF(Mapping!F153:H153,"&gt;1")</f>
        <v>0</v>
      </c>
      <c r="Q159" s="10" t="str">
        <f>IF(P159&gt;0.5,Mapping!D153,"0")</f>
        <v>0</v>
      </c>
      <c r="R159" s="10" t="str">
        <f>IF(P159&gt;0.5,Mapping!C153,"0")</f>
        <v>0</v>
      </c>
      <c r="S159" s="10">
        <f>COUNTIF(Mapping!I153:Y153,"&gt;1")</f>
        <v>0</v>
      </c>
      <c r="T159" s="10" t="str">
        <f>IF(S159&gt;0.5,Mapping!D153,"0")</f>
        <v>0</v>
      </c>
      <c r="U159" s="57" t="str">
        <f>IF(S159&gt;0.5,Mapping!C153,"0")</f>
        <v>0</v>
      </c>
    </row>
    <row r="160" spans="15:21" x14ac:dyDescent="0.3">
      <c r="O160" s="53">
        <f>Mapping!A154</f>
        <v>0</v>
      </c>
      <c r="P160" s="10">
        <f>COUNTIF(Mapping!F154:H154,"&gt;1")</f>
        <v>0</v>
      </c>
      <c r="Q160" s="10" t="str">
        <f>IF(P160&gt;0.5,Mapping!D154,"0")</f>
        <v>0</v>
      </c>
      <c r="R160" s="10" t="str">
        <f>IF(P160&gt;0.5,Mapping!C154,"0")</f>
        <v>0</v>
      </c>
      <c r="S160" s="10">
        <f>COUNTIF(Mapping!I154:Y154,"&gt;1")</f>
        <v>0</v>
      </c>
      <c r="T160" s="10" t="str">
        <f>IF(S160&gt;0.5,Mapping!D154,"0")</f>
        <v>0</v>
      </c>
      <c r="U160" s="57" t="str">
        <f>IF(S160&gt;0.5,Mapping!C154,"0")</f>
        <v>0</v>
      </c>
    </row>
    <row r="161" spans="15:21" x14ac:dyDescent="0.3">
      <c r="O161" s="53">
        <f>Mapping!A155</f>
        <v>0</v>
      </c>
      <c r="P161" s="10">
        <f>COUNTIF(Mapping!F155:H155,"&gt;1")</f>
        <v>0</v>
      </c>
      <c r="Q161" s="10" t="str">
        <f>IF(P161&gt;0.5,Mapping!D155,"0")</f>
        <v>0</v>
      </c>
      <c r="R161" s="10" t="str">
        <f>IF(P161&gt;0.5,Mapping!C155,"0")</f>
        <v>0</v>
      </c>
      <c r="S161" s="10">
        <f>COUNTIF(Mapping!I155:Y155,"&gt;1")</f>
        <v>0</v>
      </c>
      <c r="T161" s="10" t="str">
        <f>IF(S161&gt;0.5,Mapping!D155,"0")</f>
        <v>0</v>
      </c>
      <c r="U161" s="57" t="str">
        <f>IF(S161&gt;0.5,Mapping!C155,"0")</f>
        <v>0</v>
      </c>
    </row>
    <row r="162" spans="15:21" x14ac:dyDescent="0.3">
      <c r="O162" s="53">
        <f>Mapping!A156</f>
        <v>0</v>
      </c>
      <c r="P162" s="10">
        <f>COUNTIF(Mapping!F156:H156,"&gt;1")</f>
        <v>0</v>
      </c>
      <c r="Q162" s="10" t="str">
        <f>IF(P162&gt;0.5,Mapping!D156,"0")</f>
        <v>0</v>
      </c>
      <c r="R162" s="10" t="str">
        <f>IF(P162&gt;0.5,Mapping!C156,"0")</f>
        <v>0</v>
      </c>
      <c r="S162" s="10">
        <f>COUNTIF(Mapping!I156:Y156,"&gt;1")</f>
        <v>0</v>
      </c>
      <c r="T162" s="10" t="str">
        <f>IF(S162&gt;0.5,Mapping!D156,"0")</f>
        <v>0</v>
      </c>
      <c r="U162" s="57" t="str">
        <f>IF(S162&gt;0.5,Mapping!C156,"0")</f>
        <v>0</v>
      </c>
    </row>
    <row r="163" spans="15:21" x14ac:dyDescent="0.3">
      <c r="O163" s="53">
        <f>Mapping!A157</f>
        <v>0</v>
      </c>
      <c r="P163" s="10">
        <f>COUNTIF(Mapping!F157:H157,"&gt;1")</f>
        <v>0</v>
      </c>
      <c r="Q163" s="10" t="str">
        <f>IF(P163&gt;0.5,Mapping!D157,"0")</f>
        <v>0</v>
      </c>
      <c r="R163" s="10" t="str">
        <f>IF(P163&gt;0.5,Mapping!C157,"0")</f>
        <v>0</v>
      </c>
      <c r="S163" s="10">
        <f>COUNTIF(Mapping!I157:Y157,"&gt;1")</f>
        <v>0</v>
      </c>
      <c r="T163" s="10" t="str">
        <f>IF(S163&gt;0.5,Mapping!D157,"0")</f>
        <v>0</v>
      </c>
      <c r="U163" s="57" t="str">
        <f>IF(S163&gt;0.5,Mapping!C157,"0")</f>
        <v>0</v>
      </c>
    </row>
    <row r="164" spans="15:21" x14ac:dyDescent="0.3">
      <c r="O164" s="53">
        <f>Mapping!A158</f>
        <v>0</v>
      </c>
      <c r="P164" s="10">
        <f>COUNTIF(Mapping!F158:H158,"&gt;1")</f>
        <v>0</v>
      </c>
      <c r="Q164" s="10" t="str">
        <f>IF(P164&gt;0.5,Mapping!D158,"0")</f>
        <v>0</v>
      </c>
      <c r="R164" s="10" t="str">
        <f>IF(P164&gt;0.5,Mapping!C158,"0")</f>
        <v>0</v>
      </c>
      <c r="S164" s="10">
        <f>COUNTIF(Mapping!I158:Y158,"&gt;1")</f>
        <v>0</v>
      </c>
      <c r="T164" s="10" t="str">
        <f>IF(S164&gt;0.5,Mapping!D158,"0")</f>
        <v>0</v>
      </c>
      <c r="U164" s="57" t="str">
        <f>IF(S164&gt;0.5,Mapping!C158,"0")</f>
        <v>0</v>
      </c>
    </row>
    <row r="165" spans="15:21" x14ac:dyDescent="0.3">
      <c r="O165" s="53">
        <f>Mapping!A159</f>
        <v>0</v>
      </c>
      <c r="P165" s="10">
        <f>COUNTIF(Mapping!F159:H159,"&gt;1")</f>
        <v>0</v>
      </c>
      <c r="Q165" s="10" t="str">
        <f>IF(P165&gt;0.5,Mapping!D159,"0")</f>
        <v>0</v>
      </c>
      <c r="R165" s="10" t="str">
        <f>IF(P165&gt;0.5,Mapping!C159,"0")</f>
        <v>0</v>
      </c>
      <c r="S165" s="10">
        <f>COUNTIF(Mapping!I159:Y159,"&gt;1")</f>
        <v>0</v>
      </c>
      <c r="T165" s="10" t="str">
        <f>IF(S165&gt;0.5,Mapping!D159,"0")</f>
        <v>0</v>
      </c>
      <c r="U165" s="57" t="str">
        <f>IF(S165&gt;0.5,Mapping!C159,"0")</f>
        <v>0</v>
      </c>
    </row>
    <row r="166" spans="15:21" x14ac:dyDescent="0.3">
      <c r="O166" s="53">
        <f>Mapping!A160</f>
        <v>0</v>
      </c>
      <c r="P166" s="10">
        <f>COUNTIF(Mapping!F160:H160,"&gt;1")</f>
        <v>0</v>
      </c>
      <c r="Q166" s="10" t="str">
        <f>IF(P166&gt;0.5,Mapping!D160,"0")</f>
        <v>0</v>
      </c>
      <c r="R166" s="10" t="str">
        <f>IF(P166&gt;0.5,Mapping!C160,"0")</f>
        <v>0</v>
      </c>
      <c r="S166" s="10">
        <f>COUNTIF(Mapping!I160:Y160,"&gt;1")</f>
        <v>0</v>
      </c>
      <c r="T166" s="10" t="str">
        <f>IF(S166&gt;0.5,Mapping!D160,"0")</f>
        <v>0</v>
      </c>
      <c r="U166" s="57" t="str">
        <f>IF(S166&gt;0.5,Mapping!C160,"0")</f>
        <v>0</v>
      </c>
    </row>
    <row r="167" spans="15:21" x14ac:dyDescent="0.3">
      <c r="O167" s="53">
        <f>Mapping!A161</f>
        <v>0</v>
      </c>
      <c r="P167" s="10">
        <f>COUNTIF(Mapping!F161:H161,"&gt;1")</f>
        <v>0</v>
      </c>
      <c r="Q167" s="10" t="str">
        <f>IF(P167&gt;0.5,Mapping!D161,"0")</f>
        <v>0</v>
      </c>
      <c r="R167" s="10" t="str">
        <f>IF(P167&gt;0.5,Mapping!C161,"0")</f>
        <v>0</v>
      </c>
      <c r="S167" s="10">
        <f>COUNTIF(Mapping!I161:Y161,"&gt;1")</f>
        <v>0</v>
      </c>
      <c r="T167" s="10" t="str">
        <f>IF(S167&gt;0.5,Mapping!D161,"0")</f>
        <v>0</v>
      </c>
      <c r="U167" s="57" t="str">
        <f>IF(S167&gt;0.5,Mapping!C161,"0")</f>
        <v>0</v>
      </c>
    </row>
    <row r="168" spans="15:21" x14ac:dyDescent="0.3">
      <c r="O168" s="53">
        <f>Mapping!A162</f>
        <v>0</v>
      </c>
      <c r="P168" s="10">
        <f>COUNTIF(Mapping!F162:H162,"&gt;1")</f>
        <v>0</v>
      </c>
      <c r="Q168" s="10" t="str">
        <f>IF(P168&gt;0.5,Mapping!D162,"0")</f>
        <v>0</v>
      </c>
      <c r="R168" s="10" t="str">
        <f>IF(P168&gt;0.5,Mapping!C162,"0")</f>
        <v>0</v>
      </c>
      <c r="S168" s="10">
        <f>COUNTIF(Mapping!I162:Y162,"&gt;1")</f>
        <v>0</v>
      </c>
      <c r="T168" s="10" t="str">
        <f>IF(S168&gt;0.5,Mapping!D162,"0")</f>
        <v>0</v>
      </c>
      <c r="U168" s="57" t="str">
        <f>IF(S168&gt;0.5,Mapping!C162,"0")</f>
        <v>0</v>
      </c>
    </row>
    <row r="169" spans="15:21" x14ac:dyDescent="0.3">
      <c r="O169" s="53">
        <f>Mapping!A163</f>
        <v>0</v>
      </c>
      <c r="P169" s="10">
        <f>COUNTIF(Mapping!F163:H163,"&gt;1")</f>
        <v>0</v>
      </c>
      <c r="Q169" s="10" t="str">
        <f>IF(P169&gt;0.5,Mapping!D163,"0")</f>
        <v>0</v>
      </c>
      <c r="R169" s="10" t="str">
        <f>IF(P169&gt;0.5,Mapping!C163,"0")</f>
        <v>0</v>
      </c>
      <c r="S169" s="10">
        <f>COUNTIF(Mapping!I163:Y163,"&gt;1")</f>
        <v>0</v>
      </c>
      <c r="T169" s="10" t="str">
        <f>IF(S169&gt;0.5,Mapping!D163,"0")</f>
        <v>0</v>
      </c>
      <c r="U169" s="57" t="str">
        <f>IF(S169&gt;0.5,Mapping!C163,"0")</f>
        <v>0</v>
      </c>
    </row>
    <row r="170" spans="15:21" x14ac:dyDescent="0.3">
      <c r="O170" s="53">
        <f>Mapping!A164</f>
        <v>0</v>
      </c>
      <c r="P170" s="10">
        <f>COUNTIF(Mapping!F164:H164,"&gt;1")</f>
        <v>0</v>
      </c>
      <c r="Q170" s="10" t="str">
        <f>IF(P170&gt;0.5,Mapping!D164,"0")</f>
        <v>0</v>
      </c>
      <c r="R170" s="10" t="str">
        <f>IF(P170&gt;0.5,Mapping!C164,"0")</f>
        <v>0</v>
      </c>
      <c r="S170" s="10">
        <f>COUNTIF(Mapping!I164:Y164,"&gt;1")</f>
        <v>0</v>
      </c>
      <c r="T170" s="10" t="str">
        <f>IF(S170&gt;0.5,Mapping!D164,"0")</f>
        <v>0</v>
      </c>
      <c r="U170" s="57" t="str">
        <f>IF(S170&gt;0.5,Mapping!C164,"0")</f>
        <v>0</v>
      </c>
    </row>
    <row r="171" spans="15:21" x14ac:dyDescent="0.3">
      <c r="O171" s="53">
        <f>Mapping!A165</f>
        <v>0</v>
      </c>
      <c r="P171" s="10">
        <f>COUNTIF(Mapping!F165:H165,"&gt;1")</f>
        <v>0</v>
      </c>
      <c r="Q171" s="10" t="str">
        <f>IF(P171&gt;0.5,Mapping!D165,"0")</f>
        <v>0</v>
      </c>
      <c r="R171" s="10" t="str">
        <f>IF(P171&gt;0.5,Mapping!C165,"0")</f>
        <v>0</v>
      </c>
      <c r="S171" s="10">
        <f>COUNTIF(Mapping!I165:Y165,"&gt;1")</f>
        <v>0</v>
      </c>
      <c r="T171" s="10" t="str">
        <f>IF(S171&gt;0.5,Mapping!D165,"0")</f>
        <v>0</v>
      </c>
      <c r="U171" s="57" t="str">
        <f>IF(S171&gt;0.5,Mapping!C165,"0")</f>
        <v>0</v>
      </c>
    </row>
    <row r="172" spans="15:21" x14ac:dyDescent="0.3">
      <c r="O172" s="53">
        <f>Mapping!A166</f>
        <v>0</v>
      </c>
      <c r="P172" s="10">
        <f>COUNTIF(Mapping!F166:H166,"&gt;1")</f>
        <v>0</v>
      </c>
      <c r="Q172" s="10" t="str">
        <f>IF(P172&gt;0.5,Mapping!D166,"0")</f>
        <v>0</v>
      </c>
      <c r="R172" s="10" t="str">
        <f>IF(P172&gt;0.5,Mapping!C166,"0")</f>
        <v>0</v>
      </c>
      <c r="S172" s="10">
        <f>COUNTIF(Mapping!I166:Y166,"&gt;1")</f>
        <v>0</v>
      </c>
      <c r="T172" s="10" t="str">
        <f>IF(S172&gt;0.5,Mapping!D166,"0")</f>
        <v>0</v>
      </c>
      <c r="U172" s="57" t="str">
        <f>IF(S172&gt;0.5,Mapping!C166,"0")</f>
        <v>0</v>
      </c>
    </row>
    <row r="173" spans="15:21" x14ac:dyDescent="0.3">
      <c r="O173" s="53">
        <f>Mapping!A167</f>
        <v>0</v>
      </c>
      <c r="P173" s="10">
        <f>COUNTIF(Mapping!F167:H167,"&gt;1")</f>
        <v>0</v>
      </c>
      <c r="Q173" s="10" t="str">
        <f>IF(P173&gt;0.5,Mapping!D167,"0")</f>
        <v>0</v>
      </c>
      <c r="R173" s="10" t="str">
        <f>IF(P173&gt;0.5,Mapping!C167,"0")</f>
        <v>0</v>
      </c>
      <c r="S173" s="10">
        <f>COUNTIF(Mapping!I167:Y167,"&gt;1")</f>
        <v>0</v>
      </c>
      <c r="T173" s="10" t="str">
        <f>IF(S173&gt;0.5,Mapping!D167,"0")</f>
        <v>0</v>
      </c>
      <c r="U173" s="57" t="str">
        <f>IF(S173&gt;0.5,Mapping!C167,"0")</f>
        <v>0</v>
      </c>
    </row>
    <row r="174" spans="15:21" x14ac:dyDescent="0.3">
      <c r="O174" s="53">
        <f>Mapping!A168</f>
        <v>0</v>
      </c>
      <c r="P174" s="10">
        <f>COUNTIF(Mapping!F168:H168,"&gt;1")</f>
        <v>0</v>
      </c>
      <c r="Q174" s="10" t="str">
        <f>IF(P174&gt;0.5,Mapping!D168,"0")</f>
        <v>0</v>
      </c>
      <c r="R174" s="10" t="str">
        <f>IF(P174&gt;0.5,Mapping!C168,"0")</f>
        <v>0</v>
      </c>
      <c r="S174" s="10">
        <f>COUNTIF(Mapping!I168:Y168,"&gt;1")</f>
        <v>0</v>
      </c>
      <c r="T174" s="10" t="str">
        <f>IF(S174&gt;0.5,Mapping!D168,"0")</f>
        <v>0</v>
      </c>
      <c r="U174" s="57" t="str">
        <f>IF(S174&gt;0.5,Mapping!C168,"0")</f>
        <v>0</v>
      </c>
    </row>
    <row r="175" spans="15:21" x14ac:dyDescent="0.3">
      <c r="O175" s="53">
        <f>Mapping!A169</f>
        <v>0</v>
      </c>
      <c r="P175" s="10">
        <f>COUNTIF(Mapping!F169:H169,"&gt;1")</f>
        <v>0</v>
      </c>
      <c r="Q175" s="10" t="str">
        <f>IF(P175&gt;0.5,Mapping!D169,"0")</f>
        <v>0</v>
      </c>
      <c r="R175" s="10" t="str">
        <f>IF(P175&gt;0.5,Mapping!C169,"0")</f>
        <v>0</v>
      </c>
      <c r="S175" s="10">
        <f>COUNTIF(Mapping!I169:Y169,"&gt;1")</f>
        <v>0</v>
      </c>
      <c r="T175" s="10" t="str">
        <f>IF(S175&gt;0.5,Mapping!D169,"0")</f>
        <v>0</v>
      </c>
      <c r="U175" s="57" t="str">
        <f>IF(S175&gt;0.5,Mapping!C169,"0")</f>
        <v>0</v>
      </c>
    </row>
    <row r="176" spans="15:21" x14ac:dyDescent="0.3">
      <c r="O176" s="53">
        <f>Mapping!A170</f>
        <v>0</v>
      </c>
      <c r="P176" s="10">
        <f>COUNTIF(Mapping!F170:H170,"&gt;1")</f>
        <v>0</v>
      </c>
      <c r="Q176" s="10" t="str">
        <f>IF(P176&gt;0.5,Mapping!D170,"0")</f>
        <v>0</v>
      </c>
      <c r="R176" s="10" t="str">
        <f>IF(P176&gt;0.5,Mapping!C170,"0")</f>
        <v>0</v>
      </c>
      <c r="S176" s="10">
        <f>COUNTIF(Mapping!I170:Y170,"&gt;1")</f>
        <v>0</v>
      </c>
      <c r="T176" s="10" t="str">
        <f>IF(S176&gt;0.5,Mapping!D170,"0")</f>
        <v>0</v>
      </c>
      <c r="U176" s="57" t="str">
        <f>IF(S176&gt;0.5,Mapping!C170,"0")</f>
        <v>0</v>
      </c>
    </row>
    <row r="177" spans="15:21" x14ac:dyDescent="0.3">
      <c r="O177" s="53">
        <f>Mapping!A171</f>
        <v>0</v>
      </c>
      <c r="P177" s="10">
        <f>COUNTIF(Mapping!F171:H171,"&gt;1")</f>
        <v>0</v>
      </c>
      <c r="Q177" s="10" t="str">
        <f>IF(P177&gt;0.5,Mapping!D171,"0")</f>
        <v>0</v>
      </c>
      <c r="R177" s="10" t="str">
        <f>IF(P177&gt;0.5,Mapping!C171,"0")</f>
        <v>0</v>
      </c>
      <c r="S177" s="10">
        <f>COUNTIF(Mapping!I171:Y171,"&gt;1")</f>
        <v>0</v>
      </c>
      <c r="T177" s="10" t="str">
        <f>IF(S177&gt;0.5,Mapping!D171,"0")</f>
        <v>0</v>
      </c>
      <c r="U177" s="57" t="str">
        <f>IF(S177&gt;0.5,Mapping!C171,"0")</f>
        <v>0</v>
      </c>
    </row>
    <row r="178" spans="15:21" x14ac:dyDescent="0.3">
      <c r="O178" s="53">
        <f>Mapping!A172</f>
        <v>0</v>
      </c>
      <c r="P178" s="10">
        <f>COUNTIF(Mapping!F172:H172,"&gt;1")</f>
        <v>0</v>
      </c>
      <c r="Q178" s="10" t="str">
        <f>IF(P178&gt;0.5,Mapping!D172,"0")</f>
        <v>0</v>
      </c>
      <c r="R178" s="10" t="str">
        <f>IF(P178&gt;0.5,Mapping!C172,"0")</f>
        <v>0</v>
      </c>
      <c r="S178" s="10">
        <f>COUNTIF(Mapping!I172:Y172,"&gt;1")</f>
        <v>0</v>
      </c>
      <c r="T178" s="10" t="str">
        <f>IF(S178&gt;0.5,Mapping!D172,"0")</f>
        <v>0</v>
      </c>
      <c r="U178" s="57" t="str">
        <f>IF(S178&gt;0.5,Mapping!C172,"0")</f>
        <v>0</v>
      </c>
    </row>
    <row r="179" spans="15:21" x14ac:dyDescent="0.3">
      <c r="O179" s="53">
        <f>Mapping!A173</f>
        <v>0</v>
      </c>
      <c r="P179" s="10">
        <f>COUNTIF(Mapping!F173:H173,"&gt;1")</f>
        <v>0</v>
      </c>
      <c r="Q179" s="10" t="str">
        <f>IF(P179&gt;0.5,Mapping!D173,"0")</f>
        <v>0</v>
      </c>
      <c r="R179" s="10" t="str">
        <f>IF(P179&gt;0.5,Mapping!C173,"0")</f>
        <v>0</v>
      </c>
      <c r="S179" s="10">
        <f>COUNTIF(Mapping!I173:Y173,"&gt;1")</f>
        <v>0</v>
      </c>
      <c r="T179" s="10" t="str">
        <f>IF(S179&gt;0.5,Mapping!D173,"0")</f>
        <v>0</v>
      </c>
      <c r="U179" s="57" t="str">
        <f>IF(S179&gt;0.5,Mapping!C173,"0")</f>
        <v>0</v>
      </c>
    </row>
    <row r="180" spans="15:21" x14ac:dyDescent="0.3">
      <c r="O180" s="53">
        <f>Mapping!A174</f>
        <v>0</v>
      </c>
      <c r="P180" s="10">
        <f>COUNTIF(Mapping!F174:H174,"&gt;1")</f>
        <v>0</v>
      </c>
      <c r="Q180" s="10" t="str">
        <f>IF(P180&gt;0.5,Mapping!D174,"0")</f>
        <v>0</v>
      </c>
      <c r="R180" s="10" t="str">
        <f>IF(P180&gt;0.5,Mapping!C174,"0")</f>
        <v>0</v>
      </c>
      <c r="S180" s="10">
        <f>COUNTIF(Mapping!I174:Y174,"&gt;1")</f>
        <v>0</v>
      </c>
      <c r="T180" s="10" t="str">
        <f>IF(S180&gt;0.5,Mapping!D174,"0")</f>
        <v>0</v>
      </c>
      <c r="U180" s="57" t="str">
        <f>IF(S180&gt;0.5,Mapping!C174,"0")</f>
        <v>0</v>
      </c>
    </row>
    <row r="181" spans="15:21" x14ac:dyDescent="0.3">
      <c r="O181" s="53">
        <f>Mapping!A175</f>
        <v>0</v>
      </c>
      <c r="P181" s="10">
        <f>COUNTIF(Mapping!F175:H175,"&gt;1")</f>
        <v>0</v>
      </c>
      <c r="Q181" s="10" t="str">
        <f>IF(P181&gt;0.5,Mapping!D175,"0")</f>
        <v>0</v>
      </c>
      <c r="R181" s="10" t="str">
        <f>IF(P181&gt;0.5,Mapping!C175,"0")</f>
        <v>0</v>
      </c>
      <c r="S181" s="10">
        <f>COUNTIF(Mapping!I175:Y175,"&gt;1")</f>
        <v>0</v>
      </c>
      <c r="T181" s="10" t="str">
        <f>IF(S181&gt;0.5,Mapping!D175,"0")</f>
        <v>0</v>
      </c>
      <c r="U181" s="57" t="str">
        <f>IF(S181&gt;0.5,Mapping!C175,"0")</f>
        <v>0</v>
      </c>
    </row>
    <row r="182" spans="15:21" x14ac:dyDescent="0.3">
      <c r="O182" s="53">
        <f>Mapping!A176</f>
        <v>0</v>
      </c>
      <c r="P182" s="10">
        <f>COUNTIF(Mapping!F176:H176,"&gt;1")</f>
        <v>0</v>
      </c>
      <c r="Q182" s="10" t="str">
        <f>IF(P182&gt;0.5,Mapping!D176,"0")</f>
        <v>0</v>
      </c>
      <c r="R182" s="10" t="str">
        <f>IF(P182&gt;0.5,Mapping!C176,"0")</f>
        <v>0</v>
      </c>
      <c r="S182" s="10">
        <f>COUNTIF(Mapping!I176:Y176,"&gt;1")</f>
        <v>0</v>
      </c>
      <c r="T182" s="10" t="str">
        <f>IF(S182&gt;0.5,Mapping!D176,"0")</f>
        <v>0</v>
      </c>
      <c r="U182" s="57" t="str">
        <f>IF(S182&gt;0.5,Mapping!C176,"0")</f>
        <v>0</v>
      </c>
    </row>
    <row r="183" spans="15:21" x14ac:dyDescent="0.3">
      <c r="O183" s="53">
        <f>Mapping!A177</f>
        <v>0</v>
      </c>
      <c r="P183" s="10">
        <f>COUNTIF(Mapping!F177:H177,"&gt;1")</f>
        <v>0</v>
      </c>
      <c r="Q183" s="10" t="str">
        <f>IF(P183&gt;0.5,Mapping!D177,"0")</f>
        <v>0</v>
      </c>
      <c r="R183" s="10" t="str">
        <f>IF(P183&gt;0.5,Mapping!C177,"0")</f>
        <v>0</v>
      </c>
      <c r="S183" s="10">
        <f>COUNTIF(Mapping!I177:Y177,"&gt;1")</f>
        <v>0</v>
      </c>
      <c r="T183" s="10" t="str">
        <f>IF(S183&gt;0.5,Mapping!D177,"0")</f>
        <v>0</v>
      </c>
      <c r="U183" s="57" t="str">
        <f>IF(S183&gt;0.5,Mapping!C177,"0")</f>
        <v>0</v>
      </c>
    </row>
    <row r="184" spans="15:21" x14ac:dyDescent="0.3">
      <c r="O184" s="53">
        <f>Mapping!A178</f>
        <v>0</v>
      </c>
      <c r="P184" s="10">
        <f>COUNTIF(Mapping!F178:H178,"&gt;1")</f>
        <v>0</v>
      </c>
      <c r="Q184" s="10" t="str">
        <f>IF(P184&gt;0.5,Mapping!D178,"0")</f>
        <v>0</v>
      </c>
      <c r="R184" s="10" t="str">
        <f>IF(P184&gt;0.5,Mapping!C178,"0")</f>
        <v>0</v>
      </c>
      <c r="S184" s="10">
        <f>COUNTIF(Mapping!I178:Y178,"&gt;1")</f>
        <v>0</v>
      </c>
      <c r="T184" s="10" t="str">
        <f>IF(S184&gt;0.5,Mapping!D178,"0")</f>
        <v>0</v>
      </c>
      <c r="U184" s="57" t="str">
        <f>IF(S184&gt;0.5,Mapping!C178,"0")</f>
        <v>0</v>
      </c>
    </row>
    <row r="185" spans="15:21" x14ac:dyDescent="0.3">
      <c r="O185" s="53">
        <f>Mapping!A179</f>
        <v>0</v>
      </c>
      <c r="P185" s="10">
        <f>COUNTIF(Mapping!F179:H179,"&gt;1")</f>
        <v>0</v>
      </c>
      <c r="Q185" s="10" t="str">
        <f>IF(P185&gt;0.5,Mapping!D179,"0")</f>
        <v>0</v>
      </c>
      <c r="R185" s="10" t="str">
        <f>IF(P185&gt;0.5,Mapping!C179,"0")</f>
        <v>0</v>
      </c>
      <c r="S185" s="10">
        <f>COUNTIF(Mapping!I179:Y179,"&gt;1")</f>
        <v>0</v>
      </c>
      <c r="T185" s="10" t="str">
        <f>IF(S185&gt;0.5,Mapping!D179,"0")</f>
        <v>0</v>
      </c>
      <c r="U185" s="57" t="str">
        <f>IF(S185&gt;0.5,Mapping!C179,"0")</f>
        <v>0</v>
      </c>
    </row>
    <row r="186" spans="15:21" x14ac:dyDescent="0.3">
      <c r="O186" s="53">
        <f>Mapping!A180</f>
        <v>0</v>
      </c>
      <c r="P186" s="10">
        <f>COUNTIF(Mapping!F180:H180,"&gt;1")</f>
        <v>0</v>
      </c>
      <c r="Q186" s="10" t="str">
        <f>IF(P186&gt;0.5,Mapping!D180,"0")</f>
        <v>0</v>
      </c>
      <c r="R186" s="10" t="str">
        <f>IF(P186&gt;0.5,Mapping!C180,"0")</f>
        <v>0</v>
      </c>
      <c r="S186" s="10">
        <f>COUNTIF(Mapping!I180:Y180,"&gt;1")</f>
        <v>0</v>
      </c>
      <c r="T186" s="10" t="str">
        <f>IF(S186&gt;0.5,Mapping!D180,"0")</f>
        <v>0</v>
      </c>
      <c r="U186" s="57" t="str">
        <f>IF(S186&gt;0.5,Mapping!C180,"0")</f>
        <v>0</v>
      </c>
    </row>
    <row r="187" spans="15:21" x14ac:dyDescent="0.3">
      <c r="O187" s="53">
        <f>Mapping!A181</f>
        <v>0</v>
      </c>
      <c r="P187" s="10">
        <f>COUNTIF(Mapping!F181:H181,"&gt;1")</f>
        <v>0</v>
      </c>
      <c r="Q187" s="10" t="str">
        <f>IF(P187&gt;0.5,Mapping!D181,"0")</f>
        <v>0</v>
      </c>
      <c r="R187" s="10" t="str">
        <f>IF(P187&gt;0.5,Mapping!C181,"0")</f>
        <v>0</v>
      </c>
      <c r="S187" s="10">
        <f>COUNTIF(Mapping!I181:Y181,"&gt;1")</f>
        <v>0</v>
      </c>
      <c r="T187" s="10" t="str">
        <f>IF(S187&gt;0.5,Mapping!D181,"0")</f>
        <v>0</v>
      </c>
      <c r="U187" s="57" t="str">
        <f>IF(S187&gt;0.5,Mapping!C181,"0")</f>
        <v>0</v>
      </c>
    </row>
    <row r="188" spans="15:21" x14ac:dyDescent="0.3">
      <c r="O188" s="53">
        <f>Mapping!A182</f>
        <v>0</v>
      </c>
      <c r="P188" s="10">
        <f>COUNTIF(Mapping!F182:H182,"&gt;1")</f>
        <v>0</v>
      </c>
      <c r="Q188" s="10" t="str">
        <f>IF(P188&gt;0.5,Mapping!D182,"0")</f>
        <v>0</v>
      </c>
      <c r="R188" s="10" t="str">
        <f>IF(P188&gt;0.5,Mapping!C182,"0")</f>
        <v>0</v>
      </c>
      <c r="S188" s="10">
        <f>COUNTIF(Mapping!I182:Y182,"&gt;1")</f>
        <v>0</v>
      </c>
      <c r="T188" s="10" t="str">
        <f>IF(S188&gt;0.5,Mapping!D182,"0")</f>
        <v>0</v>
      </c>
      <c r="U188" s="57" t="str">
        <f>IF(S188&gt;0.5,Mapping!C182,"0")</f>
        <v>0</v>
      </c>
    </row>
    <row r="189" spans="15:21" x14ac:dyDescent="0.3">
      <c r="O189" s="53">
        <f>Mapping!A183</f>
        <v>0</v>
      </c>
      <c r="P189" s="10">
        <f>COUNTIF(Mapping!F183:H183,"&gt;1")</f>
        <v>0</v>
      </c>
      <c r="Q189" s="10" t="str">
        <f>IF(P189&gt;0.5,Mapping!D183,"0")</f>
        <v>0</v>
      </c>
      <c r="R189" s="10" t="str">
        <f>IF(P189&gt;0.5,Mapping!C183,"0")</f>
        <v>0</v>
      </c>
      <c r="S189" s="10">
        <f>COUNTIF(Mapping!I183:Y183,"&gt;1")</f>
        <v>0</v>
      </c>
      <c r="T189" s="10" t="str">
        <f>IF(S189&gt;0.5,Mapping!D183,"0")</f>
        <v>0</v>
      </c>
      <c r="U189" s="57" t="str">
        <f>IF(S189&gt;0.5,Mapping!C183,"0")</f>
        <v>0</v>
      </c>
    </row>
    <row r="190" spans="15:21" x14ac:dyDescent="0.3">
      <c r="O190" s="53">
        <f>Mapping!A184</f>
        <v>0</v>
      </c>
      <c r="P190" s="10">
        <f>COUNTIF(Mapping!F184:H184,"&gt;1")</f>
        <v>0</v>
      </c>
      <c r="Q190" s="10" t="str">
        <f>IF(P190&gt;0.5,Mapping!D184,"0")</f>
        <v>0</v>
      </c>
      <c r="R190" s="10" t="str">
        <f>IF(P190&gt;0.5,Mapping!C184,"0")</f>
        <v>0</v>
      </c>
      <c r="S190" s="10">
        <f>COUNTIF(Mapping!I184:Y184,"&gt;1")</f>
        <v>0</v>
      </c>
      <c r="T190" s="10" t="str">
        <f>IF(S190&gt;0.5,Mapping!D184,"0")</f>
        <v>0</v>
      </c>
      <c r="U190" s="57" t="str">
        <f>IF(S190&gt;0.5,Mapping!C184,"0")</f>
        <v>0</v>
      </c>
    </row>
    <row r="191" spans="15:21" x14ac:dyDescent="0.3">
      <c r="O191" s="53">
        <f>Mapping!A185</f>
        <v>0</v>
      </c>
      <c r="P191" s="10">
        <f>COUNTIF(Mapping!F185:H185,"&gt;1")</f>
        <v>0</v>
      </c>
      <c r="Q191" s="10" t="str">
        <f>IF(P191&gt;0.5,Mapping!D185,"0")</f>
        <v>0</v>
      </c>
      <c r="R191" s="10" t="str">
        <f>IF(P191&gt;0.5,Mapping!C185,"0")</f>
        <v>0</v>
      </c>
      <c r="S191" s="10">
        <f>COUNTIF(Mapping!I185:Y185,"&gt;1")</f>
        <v>0</v>
      </c>
      <c r="T191" s="10" t="str">
        <f>IF(S191&gt;0.5,Mapping!D185,"0")</f>
        <v>0</v>
      </c>
      <c r="U191" s="57" t="str">
        <f>IF(S191&gt;0.5,Mapping!C185,"0")</f>
        <v>0</v>
      </c>
    </row>
    <row r="192" spans="15:21" x14ac:dyDescent="0.3">
      <c r="O192" s="53">
        <f>Mapping!A186</f>
        <v>0</v>
      </c>
      <c r="P192" s="10">
        <f>COUNTIF(Mapping!F186:H186,"&gt;1")</f>
        <v>0</v>
      </c>
      <c r="Q192" s="10" t="str">
        <f>IF(P192&gt;0.5,Mapping!D186,"0")</f>
        <v>0</v>
      </c>
      <c r="R192" s="10" t="str">
        <f>IF(P192&gt;0.5,Mapping!C186,"0")</f>
        <v>0</v>
      </c>
      <c r="S192" s="10">
        <f>COUNTIF(Mapping!I186:Y186,"&gt;1")</f>
        <v>0</v>
      </c>
      <c r="T192" s="10" t="str">
        <f>IF(S192&gt;0.5,Mapping!D186,"0")</f>
        <v>0</v>
      </c>
      <c r="U192" s="57" t="str">
        <f>IF(S192&gt;0.5,Mapping!C186,"0")</f>
        <v>0</v>
      </c>
    </row>
    <row r="193" spans="15:21" x14ac:dyDescent="0.3">
      <c r="O193" s="53">
        <f>Mapping!A187</f>
        <v>0</v>
      </c>
      <c r="P193" s="10">
        <f>COUNTIF(Mapping!F187:H187,"&gt;1")</f>
        <v>0</v>
      </c>
      <c r="Q193" s="10" t="str">
        <f>IF(P193&gt;0.5,Mapping!D187,"0")</f>
        <v>0</v>
      </c>
      <c r="R193" s="10" t="str">
        <f>IF(P193&gt;0.5,Mapping!C187,"0")</f>
        <v>0</v>
      </c>
      <c r="S193" s="10">
        <f>COUNTIF(Mapping!I187:Y187,"&gt;1")</f>
        <v>0</v>
      </c>
      <c r="T193" s="10" t="str">
        <f>IF(S193&gt;0.5,Mapping!D187,"0")</f>
        <v>0</v>
      </c>
      <c r="U193" s="57" t="str">
        <f>IF(S193&gt;0.5,Mapping!C187,"0")</f>
        <v>0</v>
      </c>
    </row>
    <row r="194" spans="15:21" x14ac:dyDescent="0.3">
      <c r="O194" s="53">
        <f>Mapping!A188</f>
        <v>0</v>
      </c>
      <c r="P194" s="10">
        <f>COUNTIF(Mapping!F188:H188,"&gt;1")</f>
        <v>0</v>
      </c>
      <c r="Q194" s="10" t="str">
        <f>IF(P194&gt;0.5,Mapping!D188,"0")</f>
        <v>0</v>
      </c>
      <c r="R194" s="10" t="str">
        <f>IF(P194&gt;0.5,Mapping!C188,"0")</f>
        <v>0</v>
      </c>
      <c r="S194" s="10">
        <f>COUNTIF(Mapping!I188:Y188,"&gt;1")</f>
        <v>0</v>
      </c>
      <c r="T194" s="10" t="str">
        <f>IF(S194&gt;0.5,Mapping!D188,"0")</f>
        <v>0</v>
      </c>
      <c r="U194" s="57" t="str">
        <f>IF(S194&gt;0.5,Mapping!C188,"0")</f>
        <v>0</v>
      </c>
    </row>
    <row r="195" spans="15:21" x14ac:dyDescent="0.3">
      <c r="O195" s="53">
        <f>Mapping!A189</f>
        <v>0</v>
      </c>
      <c r="P195" s="10">
        <f>COUNTIF(Mapping!F189:H189,"&gt;1")</f>
        <v>0</v>
      </c>
      <c r="Q195" s="10" t="str">
        <f>IF(P195&gt;0.5,Mapping!D189,"0")</f>
        <v>0</v>
      </c>
      <c r="R195" s="10" t="str">
        <f>IF(P195&gt;0.5,Mapping!C189,"0")</f>
        <v>0</v>
      </c>
      <c r="S195" s="10">
        <f>COUNTIF(Mapping!I189:Y189,"&gt;1")</f>
        <v>0</v>
      </c>
      <c r="T195" s="10" t="str">
        <f>IF(S195&gt;0.5,Mapping!D189,"0")</f>
        <v>0</v>
      </c>
      <c r="U195" s="57" t="str">
        <f>IF(S195&gt;0.5,Mapping!C189,"0")</f>
        <v>0</v>
      </c>
    </row>
    <row r="196" spans="15:21" x14ac:dyDescent="0.3">
      <c r="O196" s="53">
        <f>Mapping!A190</f>
        <v>0</v>
      </c>
      <c r="P196" s="10">
        <f>COUNTIF(Mapping!F190:H190,"&gt;1")</f>
        <v>0</v>
      </c>
      <c r="Q196" s="10" t="str">
        <f>IF(P196&gt;0.5,Mapping!D190,"0")</f>
        <v>0</v>
      </c>
      <c r="R196" s="10" t="str">
        <f>IF(P196&gt;0.5,Mapping!C190,"0")</f>
        <v>0</v>
      </c>
      <c r="S196" s="10">
        <f>COUNTIF(Mapping!I190:Y190,"&gt;1")</f>
        <v>0</v>
      </c>
      <c r="T196" s="10" t="str">
        <f>IF(S196&gt;0.5,Mapping!D190,"0")</f>
        <v>0</v>
      </c>
      <c r="U196" s="57" t="str">
        <f>IF(S196&gt;0.5,Mapping!C190,"0")</f>
        <v>0</v>
      </c>
    </row>
    <row r="197" spans="15:21" x14ac:dyDescent="0.3">
      <c r="O197" s="53">
        <f>Mapping!A191</f>
        <v>0</v>
      </c>
      <c r="P197" s="10">
        <f>COUNTIF(Mapping!F191:H191,"&gt;1")</f>
        <v>0</v>
      </c>
      <c r="Q197" s="10" t="str">
        <f>IF(P197&gt;0.5,Mapping!D191,"0")</f>
        <v>0</v>
      </c>
      <c r="R197" s="10" t="str">
        <f>IF(P197&gt;0.5,Mapping!C191,"0")</f>
        <v>0</v>
      </c>
      <c r="S197" s="10">
        <f>COUNTIF(Mapping!I191:Y191,"&gt;1")</f>
        <v>0</v>
      </c>
      <c r="T197" s="10" t="str">
        <f>IF(S197&gt;0.5,Mapping!D191,"0")</f>
        <v>0</v>
      </c>
      <c r="U197" s="57" t="str">
        <f>IF(S197&gt;0.5,Mapping!C191,"0")</f>
        <v>0</v>
      </c>
    </row>
    <row r="198" spans="15:21" x14ac:dyDescent="0.3">
      <c r="O198" s="53">
        <f>Mapping!A192</f>
        <v>0</v>
      </c>
      <c r="P198" s="10">
        <f>COUNTIF(Mapping!F192:H192,"&gt;1")</f>
        <v>0</v>
      </c>
      <c r="Q198" s="10" t="str">
        <f>IF(P198&gt;0.5,Mapping!D192,"0")</f>
        <v>0</v>
      </c>
      <c r="R198" s="10" t="str">
        <f>IF(P198&gt;0.5,Mapping!C192,"0")</f>
        <v>0</v>
      </c>
      <c r="S198" s="10">
        <f>COUNTIF(Mapping!I192:Y192,"&gt;1")</f>
        <v>0</v>
      </c>
      <c r="T198" s="10" t="str">
        <f>IF(S198&gt;0.5,Mapping!D192,"0")</f>
        <v>0</v>
      </c>
      <c r="U198" s="57" t="str">
        <f>IF(S198&gt;0.5,Mapping!C192,"0")</f>
        <v>0</v>
      </c>
    </row>
    <row r="199" spans="15:21" x14ac:dyDescent="0.3">
      <c r="O199" s="53">
        <f>Mapping!A193</f>
        <v>0</v>
      </c>
      <c r="P199" s="10">
        <f>COUNTIF(Mapping!F193:H193,"&gt;1")</f>
        <v>0</v>
      </c>
      <c r="Q199" s="10" t="str">
        <f>IF(P199&gt;0.5,Mapping!D193,"0")</f>
        <v>0</v>
      </c>
      <c r="R199" s="10" t="str">
        <f>IF(P199&gt;0.5,Mapping!C193,"0")</f>
        <v>0</v>
      </c>
      <c r="S199" s="10">
        <f>COUNTIF(Mapping!I193:Y193,"&gt;1")</f>
        <v>0</v>
      </c>
      <c r="T199" s="10" t="str">
        <f>IF(S199&gt;0.5,Mapping!D193,"0")</f>
        <v>0</v>
      </c>
      <c r="U199" s="57" t="str">
        <f>IF(S199&gt;0.5,Mapping!C193,"0")</f>
        <v>0</v>
      </c>
    </row>
    <row r="200" spans="15:21" x14ac:dyDescent="0.3">
      <c r="O200" s="53">
        <f>Mapping!A194</f>
        <v>0</v>
      </c>
      <c r="P200" s="10">
        <f>COUNTIF(Mapping!F194:H194,"&gt;1")</f>
        <v>0</v>
      </c>
      <c r="Q200" s="10" t="str">
        <f>IF(P200&gt;0.5,Mapping!D194,"0")</f>
        <v>0</v>
      </c>
      <c r="R200" s="10" t="str">
        <f>IF(P200&gt;0.5,Mapping!C194,"0")</f>
        <v>0</v>
      </c>
      <c r="S200" s="10">
        <f>COUNTIF(Mapping!I194:Y194,"&gt;1")</f>
        <v>0</v>
      </c>
      <c r="T200" s="10" t="str">
        <f>IF(S200&gt;0.5,Mapping!D194,"0")</f>
        <v>0</v>
      </c>
      <c r="U200" s="57" t="str">
        <f>IF(S200&gt;0.5,Mapping!C194,"0")</f>
        <v>0</v>
      </c>
    </row>
    <row r="201" spans="15:21" x14ac:dyDescent="0.3">
      <c r="O201" s="53">
        <f>Mapping!A195</f>
        <v>0</v>
      </c>
      <c r="P201" s="10">
        <f>COUNTIF(Mapping!F195:H195,"&gt;1")</f>
        <v>0</v>
      </c>
      <c r="Q201" s="10" t="str">
        <f>IF(P201&gt;0.5,Mapping!D195,"0")</f>
        <v>0</v>
      </c>
      <c r="R201" s="10" t="str">
        <f>IF(P201&gt;0.5,Mapping!C195,"0")</f>
        <v>0</v>
      </c>
      <c r="S201" s="10">
        <f>COUNTIF(Mapping!I195:Y195,"&gt;1")</f>
        <v>0</v>
      </c>
      <c r="T201" s="10" t="str">
        <f>IF(S201&gt;0.5,Mapping!D195,"0")</f>
        <v>0</v>
      </c>
      <c r="U201" s="57" t="str">
        <f>IF(S201&gt;0.5,Mapping!C195,"0")</f>
        <v>0</v>
      </c>
    </row>
    <row r="202" spans="15:21" x14ac:dyDescent="0.3">
      <c r="O202" s="53">
        <f>Mapping!A196</f>
        <v>0</v>
      </c>
      <c r="P202" s="10">
        <f>COUNTIF(Mapping!F196:H196,"&gt;1")</f>
        <v>0</v>
      </c>
      <c r="Q202" s="10" t="str">
        <f>IF(P202&gt;0.5,Mapping!D196,"0")</f>
        <v>0</v>
      </c>
      <c r="R202" s="10" t="str">
        <f>IF(P202&gt;0.5,Mapping!C196,"0")</f>
        <v>0</v>
      </c>
      <c r="S202" s="10">
        <f>COUNTIF(Mapping!I196:Y196,"&gt;1")</f>
        <v>0</v>
      </c>
      <c r="T202" s="10" t="str">
        <f>IF(S202&gt;0.5,Mapping!D196,"0")</f>
        <v>0</v>
      </c>
      <c r="U202" s="57" t="str">
        <f>IF(S202&gt;0.5,Mapping!C196,"0")</f>
        <v>0</v>
      </c>
    </row>
    <row r="203" spans="15:21" x14ac:dyDescent="0.3">
      <c r="O203" s="53">
        <f>Mapping!A197</f>
        <v>0</v>
      </c>
      <c r="P203" s="10">
        <f>COUNTIF(Mapping!F197:H197,"&gt;1")</f>
        <v>0</v>
      </c>
      <c r="Q203" s="10" t="str">
        <f>IF(P203&gt;0.5,Mapping!D197,"0")</f>
        <v>0</v>
      </c>
      <c r="R203" s="10" t="str">
        <f>IF(P203&gt;0.5,Mapping!C197,"0")</f>
        <v>0</v>
      </c>
      <c r="S203" s="10">
        <f>COUNTIF(Mapping!I197:Y197,"&gt;1")</f>
        <v>0</v>
      </c>
      <c r="T203" s="10" t="str">
        <f>IF(S203&gt;0.5,Mapping!D197,"0")</f>
        <v>0</v>
      </c>
      <c r="U203" s="57" t="str">
        <f>IF(S203&gt;0.5,Mapping!C197,"0")</f>
        <v>0</v>
      </c>
    </row>
    <row r="204" spans="15:21" x14ac:dyDescent="0.3">
      <c r="O204" s="53">
        <f>Mapping!A198</f>
        <v>0</v>
      </c>
      <c r="P204" s="10">
        <f>COUNTIF(Mapping!F198:H198,"&gt;1")</f>
        <v>0</v>
      </c>
      <c r="Q204" s="10" t="str">
        <f>IF(P204&gt;0.5,Mapping!D198,"0")</f>
        <v>0</v>
      </c>
      <c r="R204" s="10" t="str">
        <f>IF(P204&gt;0.5,Mapping!C198,"0")</f>
        <v>0</v>
      </c>
      <c r="S204" s="10">
        <f>COUNTIF(Mapping!I198:Y198,"&gt;1")</f>
        <v>0</v>
      </c>
      <c r="T204" s="10" t="str">
        <f>IF(S204&gt;0.5,Mapping!D198,"0")</f>
        <v>0</v>
      </c>
      <c r="U204" s="57" t="str">
        <f>IF(S204&gt;0.5,Mapping!C198,"0")</f>
        <v>0</v>
      </c>
    </row>
    <row r="205" spans="15:21" x14ac:dyDescent="0.3">
      <c r="O205" s="53">
        <f>Mapping!A199</f>
        <v>0</v>
      </c>
      <c r="P205" s="10">
        <f>COUNTIF(Mapping!F199:H199,"&gt;1")</f>
        <v>0</v>
      </c>
      <c r="Q205" s="10" t="str">
        <f>IF(P205&gt;0.5,Mapping!D199,"0")</f>
        <v>0</v>
      </c>
      <c r="R205" s="10" t="str">
        <f>IF(P205&gt;0.5,Mapping!C199,"0")</f>
        <v>0</v>
      </c>
      <c r="S205" s="10">
        <f>COUNTIF(Mapping!I199:Y199,"&gt;1")</f>
        <v>0</v>
      </c>
      <c r="T205" s="10" t="str">
        <f>IF(S205&gt;0.5,Mapping!D199,"0")</f>
        <v>0</v>
      </c>
      <c r="U205" s="57" t="str">
        <f>IF(S205&gt;0.5,Mapping!C199,"0")</f>
        <v>0</v>
      </c>
    </row>
    <row r="206" spans="15:21" x14ac:dyDescent="0.3">
      <c r="O206" s="53">
        <f>Mapping!A200</f>
        <v>0</v>
      </c>
      <c r="P206" s="10">
        <f>COUNTIF(Mapping!F200:H200,"&gt;1")</f>
        <v>0</v>
      </c>
      <c r="Q206" s="10" t="str">
        <f>IF(P206&gt;0.5,Mapping!D200,"0")</f>
        <v>0</v>
      </c>
      <c r="R206" s="10" t="str">
        <f>IF(P206&gt;0.5,Mapping!C200,"0")</f>
        <v>0</v>
      </c>
      <c r="S206" s="10">
        <f>COUNTIF(Mapping!I200:Y200,"&gt;1")</f>
        <v>0</v>
      </c>
      <c r="T206" s="10" t="str">
        <f>IF(S206&gt;0.5,Mapping!D200,"0")</f>
        <v>0</v>
      </c>
      <c r="U206" s="57" t="str">
        <f>IF(S206&gt;0.5,Mapping!C200,"0")</f>
        <v>0</v>
      </c>
    </row>
    <row r="207" spans="15:21" x14ac:dyDescent="0.3">
      <c r="O207" s="53">
        <f>Mapping!A201</f>
        <v>0</v>
      </c>
      <c r="P207" s="10">
        <f>COUNTIF(Mapping!F201:H201,"&gt;1")</f>
        <v>0</v>
      </c>
      <c r="Q207" s="10" t="str">
        <f>IF(P207&gt;0.5,Mapping!D201,"0")</f>
        <v>0</v>
      </c>
      <c r="R207" s="10" t="str">
        <f>IF(P207&gt;0.5,Mapping!C201,"0")</f>
        <v>0</v>
      </c>
      <c r="S207" s="10">
        <f>COUNTIF(Mapping!I201:Y201,"&gt;1")</f>
        <v>0</v>
      </c>
      <c r="T207" s="10" t="str">
        <f>IF(S207&gt;0.5,Mapping!D201,"0")</f>
        <v>0</v>
      </c>
      <c r="U207" s="57" t="str">
        <f>IF(S207&gt;0.5,Mapping!C201,"0")</f>
        <v>0</v>
      </c>
    </row>
    <row r="208" spans="15:21" x14ac:dyDescent="0.3">
      <c r="O208" s="53">
        <f>Mapping!A202</f>
        <v>0</v>
      </c>
      <c r="P208" s="10">
        <f>COUNTIF(Mapping!F202:H202,"&gt;1")</f>
        <v>0</v>
      </c>
      <c r="Q208" s="10" t="str">
        <f>IF(P208&gt;0.5,Mapping!D202,"0")</f>
        <v>0</v>
      </c>
      <c r="R208" s="10" t="str">
        <f>IF(P208&gt;0.5,Mapping!C202,"0")</f>
        <v>0</v>
      </c>
      <c r="S208" s="10">
        <f>COUNTIF(Mapping!I202:Y202,"&gt;1")</f>
        <v>0</v>
      </c>
      <c r="T208" s="10" t="str">
        <f>IF(S208&gt;0.5,Mapping!D202,"0")</f>
        <v>0</v>
      </c>
      <c r="U208" s="57" t="str">
        <f>IF(S208&gt;0.5,Mapping!C202,"0")</f>
        <v>0</v>
      </c>
    </row>
    <row r="209" spans="15:21" x14ac:dyDescent="0.3">
      <c r="O209" s="53">
        <f>Mapping!A203</f>
        <v>0</v>
      </c>
      <c r="P209" s="10">
        <f>COUNTIF(Mapping!F203:H203,"&gt;1")</f>
        <v>0</v>
      </c>
      <c r="Q209" s="10" t="str">
        <f>IF(P209&gt;0.5,Mapping!D203,"0")</f>
        <v>0</v>
      </c>
      <c r="R209" s="10" t="str">
        <f>IF(P209&gt;0.5,Mapping!C203,"0")</f>
        <v>0</v>
      </c>
      <c r="S209" s="10">
        <f>COUNTIF(Mapping!I203:Y203,"&gt;1")</f>
        <v>0</v>
      </c>
      <c r="T209" s="10" t="str">
        <f>IF(S209&gt;0.5,Mapping!D203,"0")</f>
        <v>0</v>
      </c>
      <c r="U209" s="57" t="str">
        <f>IF(S209&gt;0.5,Mapping!C203,"0")</f>
        <v>0</v>
      </c>
    </row>
    <row r="210" spans="15:21" x14ac:dyDescent="0.3">
      <c r="O210" s="53">
        <f>Mapping!A204</f>
        <v>0</v>
      </c>
      <c r="P210" s="10">
        <f>COUNTIF(Mapping!F204:H204,"&gt;1")</f>
        <v>0</v>
      </c>
      <c r="Q210" s="10" t="str">
        <f>IF(P210&gt;0.5,Mapping!D204,"0")</f>
        <v>0</v>
      </c>
      <c r="R210" s="10" t="str">
        <f>IF(P210&gt;0.5,Mapping!C204,"0")</f>
        <v>0</v>
      </c>
      <c r="S210" s="10">
        <f>COUNTIF(Mapping!I204:Y204,"&gt;1")</f>
        <v>0</v>
      </c>
      <c r="T210" s="10" t="str">
        <f>IF(S210&gt;0.5,Mapping!D204,"0")</f>
        <v>0</v>
      </c>
      <c r="U210" s="57" t="str">
        <f>IF(S210&gt;0.5,Mapping!C204,"0")</f>
        <v>0</v>
      </c>
    </row>
    <row r="211" spans="15:21" x14ac:dyDescent="0.3">
      <c r="O211" s="53">
        <f>Mapping!A205</f>
        <v>0</v>
      </c>
      <c r="P211" s="10">
        <f>COUNTIF(Mapping!F205:H205,"&gt;1")</f>
        <v>0</v>
      </c>
      <c r="Q211" s="10" t="str">
        <f>IF(P211&gt;0.5,Mapping!D205,"0")</f>
        <v>0</v>
      </c>
      <c r="R211" s="10" t="str">
        <f>IF(P211&gt;0.5,Mapping!C205,"0")</f>
        <v>0</v>
      </c>
      <c r="S211" s="10">
        <f>COUNTIF(Mapping!I205:Y205,"&gt;1")</f>
        <v>0</v>
      </c>
      <c r="T211" s="10" t="str">
        <f>IF(S211&gt;0.5,Mapping!D205,"0")</f>
        <v>0</v>
      </c>
      <c r="U211" s="57" t="str">
        <f>IF(S211&gt;0.5,Mapping!C205,"0")</f>
        <v>0</v>
      </c>
    </row>
    <row r="212" spans="15:21" x14ac:dyDescent="0.3">
      <c r="O212" s="53">
        <f>Mapping!A206</f>
        <v>0</v>
      </c>
      <c r="P212" s="10">
        <f>COUNTIF(Mapping!F206:H206,"&gt;1")</f>
        <v>0</v>
      </c>
      <c r="Q212" s="10" t="str">
        <f>IF(P212&gt;0.5,Mapping!D206,"0")</f>
        <v>0</v>
      </c>
      <c r="R212" s="10" t="str">
        <f>IF(P212&gt;0.5,Mapping!C206,"0")</f>
        <v>0</v>
      </c>
      <c r="S212" s="10">
        <f>COUNTIF(Mapping!I206:Y206,"&gt;1")</f>
        <v>0</v>
      </c>
      <c r="T212" s="10" t="str">
        <f>IF(S212&gt;0.5,Mapping!D206,"0")</f>
        <v>0</v>
      </c>
      <c r="U212" s="57" t="str">
        <f>IF(S212&gt;0.5,Mapping!C206,"0")</f>
        <v>0</v>
      </c>
    </row>
    <row r="213" spans="15:21" x14ac:dyDescent="0.3">
      <c r="O213" s="53">
        <f>Mapping!A207</f>
        <v>0</v>
      </c>
      <c r="P213" s="10">
        <f>COUNTIF(Mapping!F207:H207,"&gt;1")</f>
        <v>0</v>
      </c>
      <c r="Q213" s="10" t="str">
        <f>IF(P213&gt;0.5,Mapping!D207,"0")</f>
        <v>0</v>
      </c>
      <c r="R213" s="10" t="str">
        <f>IF(P213&gt;0.5,Mapping!C207,"0")</f>
        <v>0</v>
      </c>
      <c r="S213" s="10">
        <f>COUNTIF(Mapping!I207:Y207,"&gt;1")</f>
        <v>0</v>
      </c>
      <c r="T213" s="10" t="str">
        <f>IF(S213&gt;0.5,Mapping!D207,"0")</f>
        <v>0</v>
      </c>
      <c r="U213" s="57" t="str">
        <f>IF(S213&gt;0.5,Mapping!C207,"0")</f>
        <v>0</v>
      </c>
    </row>
    <row r="214" spans="15:21" x14ac:dyDescent="0.3">
      <c r="O214" s="53">
        <f>Mapping!A208</f>
        <v>0</v>
      </c>
      <c r="P214" s="10">
        <f>COUNTIF(Mapping!F208:H208,"&gt;1")</f>
        <v>0</v>
      </c>
      <c r="Q214" s="10" t="str">
        <f>IF(P214&gt;0.5,Mapping!D208,"0")</f>
        <v>0</v>
      </c>
      <c r="R214" s="10" t="str">
        <f>IF(P214&gt;0.5,Mapping!C208,"0")</f>
        <v>0</v>
      </c>
      <c r="S214" s="10">
        <f>COUNTIF(Mapping!I208:Y208,"&gt;1")</f>
        <v>0</v>
      </c>
      <c r="T214" s="10" t="str">
        <f>IF(S214&gt;0.5,Mapping!D208,"0")</f>
        <v>0</v>
      </c>
      <c r="U214" s="57" t="str">
        <f>IF(S214&gt;0.5,Mapping!C208,"0")</f>
        <v>0</v>
      </c>
    </row>
    <row r="215" spans="15:21" x14ac:dyDescent="0.3">
      <c r="O215" s="53">
        <f>Mapping!A209</f>
        <v>0</v>
      </c>
      <c r="P215" s="10">
        <f>COUNTIF(Mapping!F209:H209,"&gt;1")</f>
        <v>0</v>
      </c>
      <c r="Q215" s="10" t="str">
        <f>IF(P215&gt;0.5,Mapping!D209,"0")</f>
        <v>0</v>
      </c>
      <c r="R215" s="10" t="str">
        <f>IF(P215&gt;0.5,Mapping!C209,"0")</f>
        <v>0</v>
      </c>
      <c r="S215" s="10">
        <f>COUNTIF(Mapping!I209:Y209,"&gt;1")</f>
        <v>0</v>
      </c>
      <c r="T215" s="10" t="str">
        <f>IF(S215&gt;0.5,Mapping!D209,"0")</f>
        <v>0</v>
      </c>
      <c r="U215" s="57" t="str">
        <f>IF(S215&gt;0.5,Mapping!C209,"0")</f>
        <v>0</v>
      </c>
    </row>
    <row r="216" spans="15:21" x14ac:dyDescent="0.3">
      <c r="O216" s="53">
        <f>Mapping!A210</f>
        <v>0</v>
      </c>
      <c r="P216" s="10">
        <f>COUNTIF(Mapping!F210:H210,"&gt;1")</f>
        <v>0</v>
      </c>
      <c r="Q216" s="10" t="str">
        <f>IF(P216&gt;0.5,Mapping!D210,"0")</f>
        <v>0</v>
      </c>
      <c r="R216" s="10" t="str">
        <f>IF(P216&gt;0.5,Mapping!C210,"0")</f>
        <v>0</v>
      </c>
      <c r="S216" s="10">
        <f>COUNTIF(Mapping!I210:Y210,"&gt;1")</f>
        <v>0</v>
      </c>
      <c r="T216" s="10" t="str">
        <f>IF(S216&gt;0.5,Mapping!D210,"0")</f>
        <v>0</v>
      </c>
      <c r="U216" s="57" t="str">
        <f>IF(S216&gt;0.5,Mapping!C210,"0")</f>
        <v>0</v>
      </c>
    </row>
    <row r="217" spans="15:21" x14ac:dyDescent="0.3">
      <c r="O217" s="53">
        <f>Mapping!A211</f>
        <v>0</v>
      </c>
      <c r="P217" s="10">
        <f>COUNTIF(Mapping!F211:H211,"&gt;1")</f>
        <v>0</v>
      </c>
      <c r="Q217" s="10" t="str">
        <f>IF(P217&gt;0.5,Mapping!D211,"0")</f>
        <v>0</v>
      </c>
      <c r="R217" s="10" t="str">
        <f>IF(P217&gt;0.5,Mapping!C211,"0")</f>
        <v>0</v>
      </c>
      <c r="S217" s="10">
        <f>COUNTIF(Mapping!I211:Y211,"&gt;1")</f>
        <v>0</v>
      </c>
      <c r="T217" s="10" t="str">
        <f>IF(S217&gt;0.5,Mapping!D211,"0")</f>
        <v>0</v>
      </c>
      <c r="U217" s="57" t="str">
        <f>IF(S217&gt;0.5,Mapping!C211,"0")</f>
        <v>0</v>
      </c>
    </row>
    <row r="218" spans="15:21" x14ac:dyDescent="0.3">
      <c r="O218" s="53">
        <f>Mapping!A212</f>
        <v>0</v>
      </c>
      <c r="P218" s="10">
        <f>COUNTIF(Mapping!F212:H212,"&gt;1")</f>
        <v>0</v>
      </c>
      <c r="Q218" s="10" t="str">
        <f>IF(P218&gt;0.5,Mapping!D212,"0")</f>
        <v>0</v>
      </c>
      <c r="R218" s="10" t="str">
        <f>IF(P218&gt;0.5,Mapping!C212,"0")</f>
        <v>0</v>
      </c>
      <c r="S218" s="10">
        <f>COUNTIF(Mapping!I212:Y212,"&gt;1")</f>
        <v>0</v>
      </c>
      <c r="T218" s="10" t="str">
        <f>IF(S218&gt;0.5,Mapping!D212,"0")</f>
        <v>0</v>
      </c>
      <c r="U218" s="57" t="str">
        <f>IF(S218&gt;0.5,Mapping!C212,"0")</f>
        <v>0</v>
      </c>
    </row>
    <row r="219" spans="15:21" x14ac:dyDescent="0.3">
      <c r="O219" s="53">
        <f>Mapping!A213</f>
        <v>0</v>
      </c>
      <c r="P219" s="10">
        <f>COUNTIF(Mapping!F213:H213,"&gt;1")</f>
        <v>0</v>
      </c>
      <c r="Q219" s="10" t="str">
        <f>IF(P219&gt;0.5,Mapping!D213,"0")</f>
        <v>0</v>
      </c>
      <c r="R219" s="10" t="str">
        <f>IF(P219&gt;0.5,Mapping!C213,"0")</f>
        <v>0</v>
      </c>
      <c r="S219" s="10">
        <f>COUNTIF(Mapping!I213:Y213,"&gt;1")</f>
        <v>0</v>
      </c>
      <c r="T219" s="10" t="str">
        <f>IF(S219&gt;0.5,Mapping!D213,"0")</f>
        <v>0</v>
      </c>
      <c r="U219" s="57" t="str">
        <f>IF(S219&gt;0.5,Mapping!C213,"0")</f>
        <v>0</v>
      </c>
    </row>
    <row r="220" spans="15:21" x14ac:dyDescent="0.3">
      <c r="O220" s="53">
        <f>Mapping!A214</f>
        <v>0</v>
      </c>
      <c r="P220" s="10">
        <f>COUNTIF(Mapping!F214:H214,"&gt;1")</f>
        <v>0</v>
      </c>
      <c r="Q220" s="10" t="str">
        <f>IF(P220&gt;0.5,Mapping!D214,"0")</f>
        <v>0</v>
      </c>
      <c r="R220" s="10" t="str">
        <f>IF(P220&gt;0.5,Mapping!C214,"0")</f>
        <v>0</v>
      </c>
      <c r="S220" s="10">
        <f>COUNTIF(Mapping!I214:Y214,"&gt;1")</f>
        <v>0</v>
      </c>
      <c r="T220" s="10" t="str">
        <f>IF(S220&gt;0.5,Mapping!D214,"0")</f>
        <v>0</v>
      </c>
      <c r="U220" s="57" t="str">
        <f>IF(S220&gt;0.5,Mapping!C214,"0")</f>
        <v>0</v>
      </c>
    </row>
    <row r="221" spans="15:21" x14ac:dyDescent="0.3">
      <c r="O221" s="53">
        <f>Mapping!A215</f>
        <v>0</v>
      </c>
      <c r="P221" s="10">
        <f>COUNTIF(Mapping!F215:H215,"&gt;1")</f>
        <v>0</v>
      </c>
      <c r="Q221" s="10" t="str">
        <f>IF(P221&gt;0.5,Mapping!D215,"0")</f>
        <v>0</v>
      </c>
      <c r="R221" s="10" t="str">
        <f>IF(P221&gt;0.5,Mapping!C215,"0")</f>
        <v>0</v>
      </c>
      <c r="S221" s="10">
        <f>COUNTIF(Mapping!I215:Y215,"&gt;1")</f>
        <v>0</v>
      </c>
      <c r="T221" s="10" t="str">
        <f>IF(S221&gt;0.5,Mapping!D215,"0")</f>
        <v>0</v>
      </c>
      <c r="U221" s="57" t="str">
        <f>IF(S221&gt;0.5,Mapping!C215,"0")</f>
        <v>0</v>
      </c>
    </row>
    <row r="222" spans="15:21" x14ac:dyDescent="0.3">
      <c r="O222" s="53">
        <f>Mapping!A216</f>
        <v>0</v>
      </c>
      <c r="P222" s="10">
        <f>COUNTIF(Mapping!F216:H216,"&gt;1")</f>
        <v>0</v>
      </c>
      <c r="Q222" s="10" t="str">
        <f>IF(P222&gt;0.5,Mapping!D216,"0")</f>
        <v>0</v>
      </c>
      <c r="R222" s="10" t="str">
        <f>IF(P222&gt;0.5,Mapping!C216,"0")</f>
        <v>0</v>
      </c>
      <c r="S222" s="10">
        <f>COUNTIF(Mapping!I216:Y216,"&gt;1")</f>
        <v>0</v>
      </c>
      <c r="T222" s="10" t="str">
        <f>IF(S222&gt;0.5,Mapping!D216,"0")</f>
        <v>0</v>
      </c>
      <c r="U222" s="57" t="str">
        <f>IF(S222&gt;0.5,Mapping!C216,"0")</f>
        <v>0</v>
      </c>
    </row>
    <row r="223" spans="15:21" x14ac:dyDescent="0.3">
      <c r="O223" s="53">
        <f>Mapping!A217</f>
        <v>0</v>
      </c>
      <c r="P223" s="10">
        <f>COUNTIF(Mapping!F217:H217,"&gt;1")</f>
        <v>0</v>
      </c>
      <c r="Q223" s="10" t="str">
        <f>IF(P223&gt;0.5,Mapping!D217,"0")</f>
        <v>0</v>
      </c>
      <c r="R223" s="10" t="str">
        <f>IF(P223&gt;0.5,Mapping!C217,"0")</f>
        <v>0</v>
      </c>
      <c r="S223" s="10">
        <f>COUNTIF(Mapping!I217:Y217,"&gt;1")</f>
        <v>0</v>
      </c>
      <c r="T223" s="10" t="str">
        <f>IF(S223&gt;0.5,Mapping!D217,"0")</f>
        <v>0</v>
      </c>
      <c r="U223" s="57" t="str">
        <f>IF(S223&gt;0.5,Mapping!C217,"0")</f>
        <v>0</v>
      </c>
    </row>
    <row r="224" spans="15:21" x14ac:dyDescent="0.3">
      <c r="O224" s="53">
        <f>Mapping!A218</f>
        <v>0</v>
      </c>
      <c r="P224" s="10">
        <f>COUNTIF(Mapping!F218:H218,"&gt;1")</f>
        <v>0</v>
      </c>
      <c r="Q224" s="10" t="str">
        <f>IF(P224&gt;0.5,Mapping!D218,"0")</f>
        <v>0</v>
      </c>
      <c r="R224" s="10" t="str">
        <f>IF(P224&gt;0.5,Mapping!C218,"0")</f>
        <v>0</v>
      </c>
      <c r="S224" s="10">
        <f>COUNTIF(Mapping!I218:Y218,"&gt;1")</f>
        <v>0</v>
      </c>
      <c r="T224" s="10" t="str">
        <f>IF(S224&gt;0.5,Mapping!D218,"0")</f>
        <v>0</v>
      </c>
      <c r="U224" s="57" t="str">
        <f>IF(S224&gt;0.5,Mapping!C218,"0")</f>
        <v>0</v>
      </c>
    </row>
    <row r="225" spans="15:21" x14ac:dyDescent="0.3">
      <c r="O225" s="53">
        <f>Mapping!A219</f>
        <v>0</v>
      </c>
      <c r="P225" s="10">
        <f>COUNTIF(Mapping!F219:H219,"&gt;1")</f>
        <v>0</v>
      </c>
      <c r="Q225" s="10" t="str">
        <f>IF(P225&gt;0.5,Mapping!D219,"0")</f>
        <v>0</v>
      </c>
      <c r="R225" s="10" t="str">
        <f>IF(P225&gt;0.5,Mapping!C219,"0")</f>
        <v>0</v>
      </c>
      <c r="S225" s="10">
        <f>COUNTIF(Mapping!I219:Y219,"&gt;1")</f>
        <v>0</v>
      </c>
      <c r="T225" s="10" t="str">
        <f>IF(S225&gt;0.5,Mapping!D219,"0")</f>
        <v>0</v>
      </c>
      <c r="U225" s="57" t="str">
        <f>IF(S225&gt;0.5,Mapping!C219,"0")</f>
        <v>0</v>
      </c>
    </row>
    <row r="226" spans="15:21" x14ac:dyDescent="0.3">
      <c r="O226" s="53">
        <f>Mapping!A220</f>
        <v>0</v>
      </c>
      <c r="P226" s="10">
        <f>COUNTIF(Mapping!F220:H220,"&gt;1")</f>
        <v>0</v>
      </c>
      <c r="Q226" s="10" t="str">
        <f>IF(P226&gt;0.5,Mapping!D220,"0")</f>
        <v>0</v>
      </c>
      <c r="R226" s="10" t="str">
        <f>IF(P226&gt;0.5,Mapping!C220,"0")</f>
        <v>0</v>
      </c>
      <c r="S226" s="10">
        <f>COUNTIF(Mapping!I220:Y220,"&gt;1")</f>
        <v>0</v>
      </c>
      <c r="T226" s="10" t="str">
        <f>IF(S226&gt;0.5,Mapping!D220,"0")</f>
        <v>0</v>
      </c>
      <c r="U226" s="57" t="str">
        <f>IF(S226&gt;0.5,Mapping!C220,"0")</f>
        <v>0</v>
      </c>
    </row>
    <row r="227" spans="15:21" x14ac:dyDescent="0.3">
      <c r="O227" s="53">
        <f>Mapping!A221</f>
        <v>0</v>
      </c>
      <c r="P227" s="10">
        <f>COUNTIF(Mapping!F221:H221,"&gt;1")</f>
        <v>0</v>
      </c>
      <c r="Q227" s="10" t="str">
        <f>IF(P227&gt;0.5,Mapping!D221,"0")</f>
        <v>0</v>
      </c>
      <c r="R227" s="10" t="str">
        <f>IF(P227&gt;0.5,Mapping!C221,"0")</f>
        <v>0</v>
      </c>
      <c r="S227" s="10">
        <f>COUNTIF(Mapping!I221:Y221,"&gt;1")</f>
        <v>0</v>
      </c>
      <c r="T227" s="10" t="str">
        <f>IF(S227&gt;0.5,Mapping!D221,"0")</f>
        <v>0</v>
      </c>
      <c r="U227" s="57" t="str">
        <f>IF(S227&gt;0.5,Mapping!C221,"0")</f>
        <v>0</v>
      </c>
    </row>
    <row r="228" spans="15:21" x14ac:dyDescent="0.3">
      <c r="O228" s="53">
        <f>Mapping!A222</f>
        <v>0</v>
      </c>
      <c r="P228" s="10">
        <f>COUNTIF(Mapping!F222:H222,"&gt;1")</f>
        <v>0</v>
      </c>
      <c r="Q228" s="10" t="str">
        <f>IF(P228&gt;0.5,Mapping!D222,"0")</f>
        <v>0</v>
      </c>
      <c r="R228" s="10" t="str">
        <f>IF(P228&gt;0.5,Mapping!C222,"0")</f>
        <v>0</v>
      </c>
      <c r="S228" s="10">
        <f>COUNTIF(Mapping!I222:Y222,"&gt;1")</f>
        <v>0</v>
      </c>
      <c r="T228" s="10" t="str">
        <f>IF(S228&gt;0.5,Mapping!D222,"0")</f>
        <v>0</v>
      </c>
      <c r="U228" s="57" t="str">
        <f>IF(S228&gt;0.5,Mapping!C222,"0")</f>
        <v>0</v>
      </c>
    </row>
    <row r="229" spans="15:21" x14ac:dyDescent="0.3">
      <c r="O229" s="53">
        <f>Mapping!A223</f>
        <v>0</v>
      </c>
      <c r="P229" s="10">
        <f>COUNTIF(Mapping!F223:H223,"&gt;1")</f>
        <v>0</v>
      </c>
      <c r="Q229" s="10" t="str">
        <f>IF(P229&gt;0.5,Mapping!D223,"0")</f>
        <v>0</v>
      </c>
      <c r="R229" s="10" t="str">
        <f>IF(P229&gt;0.5,Mapping!C223,"0")</f>
        <v>0</v>
      </c>
      <c r="S229" s="10">
        <f>COUNTIF(Mapping!I223:Y223,"&gt;1")</f>
        <v>0</v>
      </c>
      <c r="T229" s="10" t="str">
        <f>IF(S229&gt;0.5,Mapping!D223,"0")</f>
        <v>0</v>
      </c>
      <c r="U229" s="57" t="str">
        <f>IF(S229&gt;0.5,Mapping!C223,"0")</f>
        <v>0</v>
      </c>
    </row>
    <row r="230" spans="15:21" x14ac:dyDescent="0.3">
      <c r="O230" s="53">
        <f>Mapping!A224</f>
        <v>0</v>
      </c>
      <c r="P230" s="10">
        <f>COUNTIF(Mapping!F224:H224,"&gt;1")</f>
        <v>0</v>
      </c>
      <c r="Q230" s="10" t="str">
        <f>IF(P230&gt;0.5,Mapping!D224,"0")</f>
        <v>0</v>
      </c>
      <c r="R230" s="10" t="str">
        <f>IF(P230&gt;0.5,Mapping!C224,"0")</f>
        <v>0</v>
      </c>
      <c r="S230" s="10">
        <f>COUNTIF(Mapping!I224:Y224,"&gt;1")</f>
        <v>0</v>
      </c>
      <c r="T230" s="10" t="str">
        <f>IF(S230&gt;0.5,Mapping!D224,"0")</f>
        <v>0</v>
      </c>
      <c r="U230" s="57" t="str">
        <f>IF(S230&gt;0.5,Mapping!C224,"0")</f>
        <v>0</v>
      </c>
    </row>
    <row r="231" spans="15:21" x14ac:dyDescent="0.3">
      <c r="O231" s="53">
        <f>Mapping!A225</f>
        <v>0</v>
      </c>
      <c r="P231" s="10">
        <f>COUNTIF(Mapping!F225:H225,"&gt;1")</f>
        <v>0</v>
      </c>
      <c r="Q231" s="10" t="str">
        <f>IF(P231&gt;0.5,Mapping!D225,"0")</f>
        <v>0</v>
      </c>
      <c r="R231" s="10" t="str">
        <f>IF(P231&gt;0.5,Mapping!C225,"0")</f>
        <v>0</v>
      </c>
      <c r="S231" s="10">
        <f>COUNTIF(Mapping!I225:Y225,"&gt;1")</f>
        <v>0</v>
      </c>
      <c r="T231" s="10" t="str">
        <f>IF(S231&gt;0.5,Mapping!D225,"0")</f>
        <v>0</v>
      </c>
      <c r="U231" s="57" t="str">
        <f>IF(S231&gt;0.5,Mapping!C225,"0")</f>
        <v>0</v>
      </c>
    </row>
    <row r="232" spans="15:21" x14ac:dyDescent="0.3">
      <c r="O232" s="53">
        <f>Mapping!A226</f>
        <v>0</v>
      </c>
      <c r="P232" s="10">
        <f>COUNTIF(Mapping!F226:H226,"&gt;1")</f>
        <v>0</v>
      </c>
      <c r="Q232" s="10" t="str">
        <f>IF(P232&gt;0.5,Mapping!D226,"0")</f>
        <v>0</v>
      </c>
      <c r="R232" s="10" t="str">
        <f>IF(P232&gt;0.5,Mapping!C226,"0")</f>
        <v>0</v>
      </c>
      <c r="S232" s="10">
        <f>COUNTIF(Mapping!I226:Y226,"&gt;1")</f>
        <v>0</v>
      </c>
      <c r="T232" s="10" t="str">
        <f>IF(S232&gt;0.5,Mapping!D226,"0")</f>
        <v>0</v>
      </c>
      <c r="U232" s="57" t="str">
        <f>IF(S232&gt;0.5,Mapping!C226,"0")</f>
        <v>0</v>
      </c>
    </row>
    <row r="233" spans="15:21" x14ac:dyDescent="0.3">
      <c r="O233" s="53">
        <f>Mapping!A227</f>
        <v>0</v>
      </c>
      <c r="P233" s="10">
        <f>COUNTIF(Mapping!F227:H227,"&gt;1")</f>
        <v>0</v>
      </c>
      <c r="Q233" s="10" t="str">
        <f>IF(P233&gt;0.5,Mapping!D227,"0")</f>
        <v>0</v>
      </c>
      <c r="R233" s="10" t="str">
        <f>IF(P233&gt;0.5,Mapping!C227,"0")</f>
        <v>0</v>
      </c>
      <c r="S233" s="10">
        <f>COUNTIF(Mapping!I227:Y227,"&gt;1")</f>
        <v>0</v>
      </c>
      <c r="T233" s="10" t="str">
        <f>IF(S233&gt;0.5,Mapping!D227,"0")</f>
        <v>0</v>
      </c>
      <c r="U233" s="57" t="str">
        <f>IF(S233&gt;0.5,Mapping!C227,"0")</f>
        <v>0</v>
      </c>
    </row>
    <row r="234" spans="15:21" x14ac:dyDescent="0.3">
      <c r="O234" s="53">
        <f>Mapping!A228</f>
        <v>0</v>
      </c>
      <c r="P234" s="10">
        <f>COUNTIF(Mapping!F228:H228,"&gt;1")</f>
        <v>0</v>
      </c>
      <c r="Q234" s="10" t="str">
        <f>IF(P234&gt;0.5,Mapping!D228,"0")</f>
        <v>0</v>
      </c>
      <c r="R234" s="10" t="str">
        <f>IF(P234&gt;0.5,Mapping!C228,"0")</f>
        <v>0</v>
      </c>
      <c r="S234" s="10">
        <f>COUNTIF(Mapping!I228:Y228,"&gt;1")</f>
        <v>0</v>
      </c>
      <c r="T234" s="10" t="str">
        <f>IF(S234&gt;0.5,Mapping!D228,"0")</f>
        <v>0</v>
      </c>
      <c r="U234" s="57" t="str">
        <f>IF(S234&gt;0.5,Mapping!C228,"0")</f>
        <v>0</v>
      </c>
    </row>
    <row r="235" spans="15:21" x14ac:dyDescent="0.3">
      <c r="O235" s="53">
        <f>Mapping!A229</f>
        <v>0</v>
      </c>
      <c r="P235" s="10">
        <f>COUNTIF(Mapping!F229:H229,"&gt;1")</f>
        <v>0</v>
      </c>
      <c r="Q235" s="10" t="str">
        <f>IF(P235&gt;0.5,Mapping!D229,"0")</f>
        <v>0</v>
      </c>
      <c r="R235" s="10" t="str">
        <f>IF(P235&gt;0.5,Mapping!C229,"0")</f>
        <v>0</v>
      </c>
      <c r="S235" s="10">
        <f>COUNTIF(Mapping!I229:Y229,"&gt;1")</f>
        <v>0</v>
      </c>
      <c r="T235" s="10" t="str">
        <f>IF(S235&gt;0.5,Mapping!D229,"0")</f>
        <v>0</v>
      </c>
      <c r="U235" s="57" t="str">
        <f>IF(S235&gt;0.5,Mapping!C229,"0")</f>
        <v>0</v>
      </c>
    </row>
    <row r="236" spans="15:21" x14ac:dyDescent="0.3">
      <c r="O236" s="53">
        <f>Mapping!A230</f>
        <v>0</v>
      </c>
      <c r="P236" s="10">
        <f>COUNTIF(Mapping!F230:H230,"&gt;1")</f>
        <v>0</v>
      </c>
      <c r="Q236" s="10" t="str">
        <f>IF(P236&gt;0.5,Mapping!D230,"0")</f>
        <v>0</v>
      </c>
      <c r="R236" s="10" t="str">
        <f>IF(P236&gt;0.5,Mapping!C230,"0")</f>
        <v>0</v>
      </c>
      <c r="S236" s="10">
        <f>COUNTIF(Mapping!I230:Y230,"&gt;1")</f>
        <v>0</v>
      </c>
      <c r="T236" s="10" t="str">
        <f>IF(S236&gt;0.5,Mapping!D230,"0")</f>
        <v>0</v>
      </c>
      <c r="U236" s="57" t="str">
        <f>IF(S236&gt;0.5,Mapping!C230,"0")</f>
        <v>0</v>
      </c>
    </row>
    <row r="237" spans="15:21" x14ac:dyDescent="0.3">
      <c r="O237" s="53">
        <f>Mapping!A231</f>
        <v>0</v>
      </c>
      <c r="P237" s="10">
        <f>COUNTIF(Mapping!F231:H231,"&gt;1")</f>
        <v>0</v>
      </c>
      <c r="Q237" s="10" t="str">
        <f>IF(P237&gt;0.5,Mapping!D231,"0")</f>
        <v>0</v>
      </c>
      <c r="R237" s="10" t="str">
        <f>IF(P237&gt;0.5,Mapping!C231,"0")</f>
        <v>0</v>
      </c>
      <c r="S237" s="10">
        <f>COUNTIF(Mapping!I231:Y231,"&gt;1")</f>
        <v>0</v>
      </c>
      <c r="T237" s="10" t="str">
        <f>IF(S237&gt;0.5,Mapping!D231,"0")</f>
        <v>0</v>
      </c>
      <c r="U237" s="57" t="str">
        <f>IF(S237&gt;0.5,Mapping!C231,"0")</f>
        <v>0</v>
      </c>
    </row>
    <row r="238" spans="15:21" x14ac:dyDescent="0.3">
      <c r="O238" s="53">
        <f>Mapping!A232</f>
        <v>0</v>
      </c>
      <c r="P238" s="10">
        <f>COUNTIF(Mapping!F232:H232,"&gt;1")</f>
        <v>0</v>
      </c>
      <c r="Q238" s="10" t="str">
        <f>IF(P238&gt;0.5,Mapping!D232,"0")</f>
        <v>0</v>
      </c>
      <c r="R238" s="10" t="str">
        <f>IF(P238&gt;0.5,Mapping!C232,"0")</f>
        <v>0</v>
      </c>
      <c r="S238" s="10">
        <f>COUNTIF(Mapping!I232:Y232,"&gt;1")</f>
        <v>0</v>
      </c>
      <c r="T238" s="10" t="str">
        <f>IF(S238&gt;0.5,Mapping!D232,"0")</f>
        <v>0</v>
      </c>
      <c r="U238" s="57" t="str">
        <f>IF(S238&gt;0.5,Mapping!C232,"0")</f>
        <v>0</v>
      </c>
    </row>
    <row r="239" spans="15:21" x14ac:dyDescent="0.3">
      <c r="O239" s="53">
        <f>Mapping!A233</f>
        <v>0</v>
      </c>
      <c r="P239" s="10">
        <f>COUNTIF(Mapping!F233:H233,"&gt;1")</f>
        <v>0</v>
      </c>
      <c r="Q239" s="10" t="str">
        <f>IF(P239&gt;0.5,Mapping!D233,"0")</f>
        <v>0</v>
      </c>
      <c r="R239" s="10" t="str">
        <f>IF(P239&gt;0.5,Mapping!C233,"0")</f>
        <v>0</v>
      </c>
      <c r="S239" s="10">
        <f>COUNTIF(Mapping!I233:Y233,"&gt;1")</f>
        <v>0</v>
      </c>
      <c r="T239" s="10" t="str">
        <f>IF(S239&gt;0.5,Mapping!D233,"0")</f>
        <v>0</v>
      </c>
      <c r="U239" s="57" t="str">
        <f>IF(S239&gt;0.5,Mapping!C233,"0")</f>
        <v>0</v>
      </c>
    </row>
    <row r="240" spans="15:21" x14ac:dyDescent="0.3">
      <c r="O240" s="53">
        <f>Mapping!A234</f>
        <v>0</v>
      </c>
      <c r="P240" s="10">
        <f>COUNTIF(Mapping!F234:H234,"&gt;1")</f>
        <v>0</v>
      </c>
      <c r="Q240" s="10" t="str">
        <f>IF(P240&gt;0.5,Mapping!D234,"0")</f>
        <v>0</v>
      </c>
      <c r="R240" s="10" t="str">
        <f>IF(P240&gt;0.5,Mapping!C234,"0")</f>
        <v>0</v>
      </c>
      <c r="S240" s="10">
        <f>COUNTIF(Mapping!I234:Y234,"&gt;1")</f>
        <v>0</v>
      </c>
      <c r="T240" s="10" t="str">
        <f>IF(S240&gt;0.5,Mapping!D234,"0")</f>
        <v>0</v>
      </c>
      <c r="U240" s="57" t="str">
        <f>IF(S240&gt;0.5,Mapping!C234,"0")</f>
        <v>0</v>
      </c>
    </row>
    <row r="241" spans="15:21" x14ac:dyDescent="0.3">
      <c r="O241" s="53">
        <f>Mapping!A235</f>
        <v>0</v>
      </c>
      <c r="P241" s="10">
        <f>COUNTIF(Mapping!F235:H235,"&gt;1")</f>
        <v>0</v>
      </c>
      <c r="Q241" s="10" t="str">
        <f>IF(P241&gt;0.5,Mapping!D235,"0")</f>
        <v>0</v>
      </c>
      <c r="R241" s="10" t="str">
        <f>IF(P241&gt;0.5,Mapping!C235,"0")</f>
        <v>0</v>
      </c>
      <c r="S241" s="10">
        <f>COUNTIF(Mapping!I235:Y235,"&gt;1")</f>
        <v>0</v>
      </c>
      <c r="T241" s="10" t="str">
        <f>IF(S241&gt;0.5,Mapping!D235,"0")</f>
        <v>0</v>
      </c>
      <c r="U241" s="57" t="str">
        <f>IF(S241&gt;0.5,Mapping!C235,"0")</f>
        <v>0</v>
      </c>
    </row>
    <row r="242" spans="15:21" x14ac:dyDescent="0.3">
      <c r="O242" s="53">
        <f>Mapping!A236</f>
        <v>0</v>
      </c>
      <c r="P242" s="10">
        <f>COUNTIF(Mapping!F236:H236,"&gt;1")</f>
        <v>0</v>
      </c>
      <c r="Q242" s="10" t="str">
        <f>IF(P242&gt;0.5,Mapping!D236,"0")</f>
        <v>0</v>
      </c>
      <c r="R242" s="10" t="str">
        <f>IF(P242&gt;0.5,Mapping!C236,"0")</f>
        <v>0</v>
      </c>
      <c r="S242" s="10">
        <f>COUNTIF(Mapping!I236:Y236,"&gt;1")</f>
        <v>0</v>
      </c>
      <c r="T242" s="10" t="str">
        <f>IF(S242&gt;0.5,Mapping!D236,"0")</f>
        <v>0</v>
      </c>
      <c r="U242" s="57" t="str">
        <f>IF(S242&gt;0.5,Mapping!C236,"0")</f>
        <v>0</v>
      </c>
    </row>
    <row r="243" spans="15:21" x14ac:dyDescent="0.3">
      <c r="O243" s="53">
        <f>Mapping!A237</f>
        <v>0</v>
      </c>
      <c r="P243" s="10">
        <f>COUNTIF(Mapping!F237:H237,"&gt;1")</f>
        <v>0</v>
      </c>
      <c r="Q243" s="10" t="str">
        <f>IF(P243&gt;0.5,Mapping!D237,"0")</f>
        <v>0</v>
      </c>
      <c r="R243" s="10" t="str">
        <f>IF(P243&gt;0.5,Mapping!C237,"0")</f>
        <v>0</v>
      </c>
      <c r="S243" s="10">
        <f>COUNTIF(Mapping!I237:Y237,"&gt;1")</f>
        <v>0</v>
      </c>
      <c r="T243" s="10" t="str">
        <f>IF(S243&gt;0.5,Mapping!D237,"0")</f>
        <v>0</v>
      </c>
      <c r="U243" s="57" t="str">
        <f>IF(S243&gt;0.5,Mapping!C237,"0")</f>
        <v>0</v>
      </c>
    </row>
    <row r="244" spans="15:21" x14ac:dyDescent="0.3">
      <c r="O244" s="53">
        <f>Mapping!A238</f>
        <v>0</v>
      </c>
      <c r="P244" s="10">
        <f>COUNTIF(Mapping!F238:H238,"&gt;1")</f>
        <v>0</v>
      </c>
      <c r="Q244" s="10" t="str">
        <f>IF(P244&gt;0.5,Mapping!D238,"0")</f>
        <v>0</v>
      </c>
      <c r="R244" s="10" t="str">
        <f>IF(P244&gt;0.5,Mapping!C238,"0")</f>
        <v>0</v>
      </c>
      <c r="S244" s="10">
        <f>COUNTIF(Mapping!I238:Y238,"&gt;1")</f>
        <v>0</v>
      </c>
      <c r="T244" s="10" t="str">
        <f>IF(S244&gt;0.5,Mapping!D238,"0")</f>
        <v>0</v>
      </c>
      <c r="U244" s="57" t="str">
        <f>IF(S244&gt;0.5,Mapping!C238,"0")</f>
        <v>0</v>
      </c>
    </row>
    <row r="245" spans="15:21" x14ac:dyDescent="0.3">
      <c r="O245" s="53">
        <f>Mapping!A239</f>
        <v>0</v>
      </c>
      <c r="P245" s="10">
        <f>COUNTIF(Mapping!F239:H239,"&gt;1")</f>
        <v>0</v>
      </c>
      <c r="Q245" s="10" t="str">
        <f>IF(P245&gt;0.5,Mapping!D239,"0")</f>
        <v>0</v>
      </c>
      <c r="R245" s="10" t="str">
        <f>IF(P245&gt;0.5,Mapping!C239,"0")</f>
        <v>0</v>
      </c>
      <c r="S245" s="10">
        <f>COUNTIF(Mapping!I239:Y239,"&gt;1")</f>
        <v>0</v>
      </c>
      <c r="T245" s="10" t="str">
        <f>IF(S245&gt;0.5,Mapping!D239,"0")</f>
        <v>0</v>
      </c>
      <c r="U245" s="57" t="str">
        <f>IF(S245&gt;0.5,Mapping!C239,"0")</f>
        <v>0</v>
      </c>
    </row>
    <row r="246" spans="15:21" x14ac:dyDescent="0.3">
      <c r="O246" s="53">
        <f>Mapping!A240</f>
        <v>0</v>
      </c>
      <c r="P246" s="10">
        <f>COUNTIF(Mapping!F240:H240,"&gt;1")</f>
        <v>0</v>
      </c>
      <c r="Q246" s="10" t="str">
        <f>IF(P246&gt;0.5,Mapping!D240,"0")</f>
        <v>0</v>
      </c>
      <c r="R246" s="10" t="str">
        <f>IF(P246&gt;0.5,Mapping!C240,"0")</f>
        <v>0</v>
      </c>
      <c r="S246" s="10">
        <f>COUNTIF(Mapping!I240:Y240,"&gt;1")</f>
        <v>0</v>
      </c>
      <c r="T246" s="10" t="str">
        <f>IF(S246&gt;0.5,Mapping!D240,"0")</f>
        <v>0</v>
      </c>
      <c r="U246" s="57" t="str">
        <f>IF(S246&gt;0.5,Mapping!C240,"0")</f>
        <v>0</v>
      </c>
    </row>
    <row r="247" spans="15:21" x14ac:dyDescent="0.3">
      <c r="O247" s="53">
        <f>Mapping!A241</f>
        <v>0</v>
      </c>
      <c r="P247" s="10">
        <f>COUNTIF(Mapping!F241:H241,"&gt;1")</f>
        <v>0</v>
      </c>
      <c r="Q247" s="10" t="str">
        <f>IF(P247&gt;0.5,Mapping!D241,"0")</f>
        <v>0</v>
      </c>
      <c r="R247" s="10" t="str">
        <f>IF(P247&gt;0.5,Mapping!C241,"0")</f>
        <v>0</v>
      </c>
      <c r="S247" s="10">
        <f>COUNTIF(Mapping!I241:Y241,"&gt;1")</f>
        <v>0</v>
      </c>
      <c r="T247" s="10" t="str">
        <f>IF(S247&gt;0.5,Mapping!D241,"0")</f>
        <v>0</v>
      </c>
      <c r="U247" s="57" t="str">
        <f>IF(S247&gt;0.5,Mapping!C241,"0")</f>
        <v>0</v>
      </c>
    </row>
    <row r="248" spans="15:21" x14ac:dyDescent="0.3">
      <c r="O248" s="53">
        <f>Mapping!A242</f>
        <v>0</v>
      </c>
      <c r="P248" s="10">
        <f>COUNTIF(Mapping!F242:H242,"&gt;1")</f>
        <v>0</v>
      </c>
      <c r="Q248" s="10" t="str">
        <f>IF(P248&gt;0.5,Mapping!D242,"0")</f>
        <v>0</v>
      </c>
      <c r="R248" s="10" t="str">
        <f>IF(P248&gt;0.5,Mapping!C242,"0")</f>
        <v>0</v>
      </c>
      <c r="S248" s="10">
        <f>COUNTIF(Mapping!I242:Y242,"&gt;1")</f>
        <v>0</v>
      </c>
      <c r="T248" s="10" t="str">
        <f>IF(S248&gt;0.5,Mapping!D242,"0")</f>
        <v>0</v>
      </c>
      <c r="U248" s="57" t="str">
        <f>IF(S248&gt;0.5,Mapping!C242,"0")</f>
        <v>0</v>
      </c>
    </row>
    <row r="249" spans="15:21" x14ac:dyDescent="0.3">
      <c r="O249" s="53">
        <f>Mapping!A243</f>
        <v>0</v>
      </c>
      <c r="P249" s="10">
        <f>COUNTIF(Mapping!F243:H243,"&gt;1")</f>
        <v>0</v>
      </c>
      <c r="Q249" s="10" t="str">
        <f>IF(P249&gt;0.5,Mapping!D243,"0")</f>
        <v>0</v>
      </c>
      <c r="R249" s="10" t="str">
        <f>IF(P249&gt;0.5,Mapping!C243,"0")</f>
        <v>0</v>
      </c>
      <c r="S249" s="10">
        <f>COUNTIF(Mapping!I243:Y243,"&gt;1")</f>
        <v>0</v>
      </c>
      <c r="T249" s="10" t="str">
        <f>IF(S249&gt;0.5,Mapping!D243,"0")</f>
        <v>0</v>
      </c>
      <c r="U249" s="57" t="str">
        <f>IF(S249&gt;0.5,Mapping!C243,"0")</f>
        <v>0</v>
      </c>
    </row>
    <row r="250" spans="15:21" x14ac:dyDescent="0.3">
      <c r="O250" s="53">
        <f>Mapping!A244</f>
        <v>0</v>
      </c>
      <c r="P250" s="10">
        <f>COUNTIF(Mapping!F244:H244,"&gt;1")</f>
        <v>0</v>
      </c>
      <c r="Q250" s="10" t="str">
        <f>IF(P250&gt;0.5,Mapping!D244,"0")</f>
        <v>0</v>
      </c>
      <c r="R250" s="10" t="str">
        <f>IF(P250&gt;0.5,Mapping!C244,"0")</f>
        <v>0</v>
      </c>
      <c r="S250" s="10">
        <f>COUNTIF(Mapping!I244:Y244,"&gt;1")</f>
        <v>0</v>
      </c>
      <c r="T250" s="10" t="str">
        <f>IF(S250&gt;0.5,Mapping!D244,"0")</f>
        <v>0</v>
      </c>
      <c r="U250" s="57" t="str">
        <f>IF(S250&gt;0.5,Mapping!C244,"0")</f>
        <v>0</v>
      </c>
    </row>
    <row r="251" spans="15:21" x14ac:dyDescent="0.3">
      <c r="O251" s="53">
        <f>Mapping!A245</f>
        <v>0</v>
      </c>
      <c r="P251" s="10">
        <f>COUNTIF(Mapping!F245:H245,"&gt;1")</f>
        <v>0</v>
      </c>
      <c r="Q251" s="10" t="str">
        <f>IF(P251&gt;0.5,Mapping!D245,"0")</f>
        <v>0</v>
      </c>
      <c r="R251" s="10" t="str">
        <f>IF(P251&gt;0.5,Mapping!C245,"0")</f>
        <v>0</v>
      </c>
      <c r="S251" s="10">
        <f>COUNTIF(Mapping!I245:Y245,"&gt;1")</f>
        <v>0</v>
      </c>
      <c r="T251" s="10" t="str">
        <f>IF(S251&gt;0.5,Mapping!D245,"0")</f>
        <v>0</v>
      </c>
      <c r="U251" s="57" t="str">
        <f>IF(S251&gt;0.5,Mapping!C245,"0")</f>
        <v>0</v>
      </c>
    </row>
    <row r="252" spans="15:21" x14ac:dyDescent="0.3">
      <c r="O252" s="53">
        <f>Mapping!A246</f>
        <v>0</v>
      </c>
      <c r="P252" s="10">
        <f>COUNTIF(Mapping!F246:H246,"&gt;1")</f>
        <v>0</v>
      </c>
      <c r="Q252" s="10" t="str">
        <f>IF(P252&gt;0.5,Mapping!D246,"0")</f>
        <v>0</v>
      </c>
      <c r="R252" s="10" t="str">
        <f>IF(P252&gt;0.5,Mapping!C246,"0")</f>
        <v>0</v>
      </c>
      <c r="S252" s="10">
        <f>COUNTIF(Mapping!I246:Y246,"&gt;1")</f>
        <v>0</v>
      </c>
      <c r="T252" s="10" t="str">
        <f>IF(S252&gt;0.5,Mapping!D246,"0")</f>
        <v>0</v>
      </c>
      <c r="U252" s="57" t="str">
        <f>IF(S252&gt;0.5,Mapping!C246,"0")</f>
        <v>0</v>
      </c>
    </row>
    <row r="253" spans="15:21" x14ac:dyDescent="0.3">
      <c r="O253" s="53">
        <f>Mapping!A247</f>
        <v>0</v>
      </c>
      <c r="P253" s="10">
        <f>COUNTIF(Mapping!F247:H247,"&gt;1")</f>
        <v>0</v>
      </c>
      <c r="Q253" s="10" t="str">
        <f>IF(P253&gt;0.5,Mapping!D247,"0")</f>
        <v>0</v>
      </c>
      <c r="R253" s="10" t="str">
        <f>IF(P253&gt;0.5,Mapping!C247,"0")</f>
        <v>0</v>
      </c>
      <c r="S253" s="10">
        <f>COUNTIF(Mapping!I247:Y247,"&gt;1")</f>
        <v>0</v>
      </c>
      <c r="T253" s="10" t="str">
        <f>IF(S253&gt;0.5,Mapping!D247,"0")</f>
        <v>0</v>
      </c>
      <c r="U253" s="57" t="str">
        <f>IF(S253&gt;0.5,Mapping!C247,"0")</f>
        <v>0</v>
      </c>
    </row>
    <row r="254" spans="15:21" x14ac:dyDescent="0.3">
      <c r="O254" s="53">
        <f>Mapping!A248</f>
        <v>0</v>
      </c>
      <c r="P254" s="10">
        <f>COUNTIF(Mapping!F248:H248,"&gt;1")</f>
        <v>0</v>
      </c>
      <c r="Q254" s="10" t="str">
        <f>IF(P254&gt;0.5,Mapping!D248,"0")</f>
        <v>0</v>
      </c>
      <c r="R254" s="10" t="str">
        <f>IF(P254&gt;0.5,Mapping!C248,"0")</f>
        <v>0</v>
      </c>
      <c r="S254" s="10">
        <f>COUNTIF(Mapping!I248:Y248,"&gt;1")</f>
        <v>0</v>
      </c>
      <c r="T254" s="10" t="str">
        <f>IF(S254&gt;0.5,Mapping!D248,"0")</f>
        <v>0</v>
      </c>
      <c r="U254" s="57" t="str">
        <f>IF(S254&gt;0.5,Mapping!C248,"0")</f>
        <v>0</v>
      </c>
    </row>
    <row r="255" spans="15:21" x14ac:dyDescent="0.3">
      <c r="O255" s="53">
        <f>Mapping!A249</f>
        <v>0</v>
      </c>
      <c r="P255" s="10">
        <f>COUNTIF(Mapping!F249:H249,"&gt;1")</f>
        <v>0</v>
      </c>
      <c r="Q255" s="10" t="str">
        <f>IF(P255&gt;0.5,Mapping!D249,"0")</f>
        <v>0</v>
      </c>
      <c r="R255" s="10" t="str">
        <f>IF(P255&gt;0.5,Mapping!C249,"0")</f>
        <v>0</v>
      </c>
      <c r="S255" s="10">
        <f>COUNTIF(Mapping!I249:Y249,"&gt;1")</f>
        <v>0</v>
      </c>
      <c r="T255" s="10" t="str">
        <f>IF(S255&gt;0.5,Mapping!D249,"0")</f>
        <v>0</v>
      </c>
      <c r="U255" s="57" t="str">
        <f>IF(S255&gt;0.5,Mapping!C249,"0")</f>
        <v>0</v>
      </c>
    </row>
    <row r="256" spans="15:21" x14ac:dyDescent="0.3">
      <c r="O256" s="53">
        <f>Mapping!A250</f>
        <v>0</v>
      </c>
      <c r="P256" s="10">
        <f>COUNTIF(Mapping!F250:H250,"&gt;1")</f>
        <v>0</v>
      </c>
      <c r="Q256" s="10" t="str">
        <f>IF(P256&gt;0.5,Mapping!D250,"0")</f>
        <v>0</v>
      </c>
      <c r="R256" s="10" t="str">
        <f>IF(P256&gt;0.5,Mapping!C250,"0")</f>
        <v>0</v>
      </c>
      <c r="S256" s="10">
        <f>COUNTIF(Mapping!I250:Y250,"&gt;1")</f>
        <v>0</v>
      </c>
      <c r="T256" s="10" t="str">
        <f>IF(S256&gt;0.5,Mapping!D250,"0")</f>
        <v>0</v>
      </c>
      <c r="U256" s="57" t="str">
        <f>IF(S256&gt;0.5,Mapping!C250,"0")</f>
        <v>0</v>
      </c>
    </row>
    <row r="257" spans="15:21" x14ac:dyDescent="0.3">
      <c r="O257" s="53">
        <f>Mapping!A251</f>
        <v>0</v>
      </c>
      <c r="P257" s="10">
        <f>COUNTIF(Mapping!F251:H251,"&gt;1")</f>
        <v>0</v>
      </c>
      <c r="Q257" s="10" t="str">
        <f>IF(P257&gt;0.5,Mapping!D251,"0")</f>
        <v>0</v>
      </c>
      <c r="R257" s="10" t="str">
        <f>IF(P257&gt;0.5,Mapping!C251,"0")</f>
        <v>0</v>
      </c>
      <c r="S257" s="10">
        <f>COUNTIF(Mapping!I251:Y251,"&gt;1")</f>
        <v>0</v>
      </c>
      <c r="T257" s="10" t="str">
        <f>IF(S257&gt;0.5,Mapping!D251,"0")</f>
        <v>0</v>
      </c>
      <c r="U257" s="57" t="str">
        <f>IF(S257&gt;0.5,Mapping!C251,"0")</f>
        <v>0</v>
      </c>
    </row>
    <row r="258" spans="15:21" x14ac:dyDescent="0.3">
      <c r="O258" s="53">
        <f>Mapping!A252</f>
        <v>0</v>
      </c>
      <c r="P258" s="10">
        <f>COUNTIF(Mapping!F252:H252,"&gt;1")</f>
        <v>0</v>
      </c>
      <c r="Q258" s="10" t="str">
        <f>IF(P258&gt;0.5,Mapping!D252,"0")</f>
        <v>0</v>
      </c>
      <c r="R258" s="10" t="str">
        <f>IF(P258&gt;0.5,Mapping!C252,"0")</f>
        <v>0</v>
      </c>
      <c r="S258" s="10">
        <f>COUNTIF(Mapping!I252:Y252,"&gt;1")</f>
        <v>0</v>
      </c>
      <c r="T258" s="10" t="str">
        <f>IF(S258&gt;0.5,Mapping!D252,"0")</f>
        <v>0</v>
      </c>
      <c r="U258" s="57" t="str">
        <f>IF(S258&gt;0.5,Mapping!C252,"0")</f>
        <v>0</v>
      </c>
    </row>
    <row r="259" spans="15:21" x14ac:dyDescent="0.3">
      <c r="O259" s="53">
        <f>Mapping!A253</f>
        <v>0</v>
      </c>
      <c r="P259" s="10">
        <f>COUNTIF(Mapping!F253:H253,"&gt;1")</f>
        <v>0</v>
      </c>
      <c r="Q259" s="10" t="str">
        <f>IF(P259&gt;0.5,Mapping!D253,"0")</f>
        <v>0</v>
      </c>
      <c r="R259" s="10" t="str">
        <f>IF(P259&gt;0.5,Mapping!C253,"0")</f>
        <v>0</v>
      </c>
      <c r="S259" s="10">
        <f>COUNTIF(Mapping!I253:Y253,"&gt;1")</f>
        <v>0</v>
      </c>
      <c r="T259" s="10" t="str">
        <f>IF(S259&gt;0.5,Mapping!D253,"0")</f>
        <v>0</v>
      </c>
      <c r="U259" s="57" t="str">
        <f>IF(S259&gt;0.5,Mapping!C253,"0")</f>
        <v>0</v>
      </c>
    </row>
    <row r="260" spans="15:21" x14ac:dyDescent="0.3">
      <c r="O260" s="53">
        <f>Mapping!A254</f>
        <v>0</v>
      </c>
      <c r="P260" s="10">
        <f>COUNTIF(Mapping!F254:H254,"&gt;1")</f>
        <v>0</v>
      </c>
      <c r="Q260" s="10" t="str">
        <f>IF(P260&gt;0.5,Mapping!D254,"0")</f>
        <v>0</v>
      </c>
      <c r="R260" s="10" t="str">
        <f>IF(P260&gt;0.5,Mapping!C254,"0")</f>
        <v>0</v>
      </c>
      <c r="S260" s="10">
        <f>COUNTIF(Mapping!I254:Y254,"&gt;1")</f>
        <v>0</v>
      </c>
      <c r="T260" s="10" t="str">
        <f>IF(S260&gt;0.5,Mapping!D254,"0")</f>
        <v>0</v>
      </c>
      <c r="U260" s="57" t="str">
        <f>IF(S260&gt;0.5,Mapping!C254,"0")</f>
        <v>0</v>
      </c>
    </row>
    <row r="261" spans="15:21" x14ac:dyDescent="0.3">
      <c r="O261" s="53">
        <f>Mapping!A255</f>
        <v>0</v>
      </c>
      <c r="P261" s="10">
        <f>COUNTIF(Mapping!F255:H255,"&gt;1")</f>
        <v>0</v>
      </c>
      <c r="Q261" s="10" t="str">
        <f>IF(P261&gt;0.5,Mapping!D255,"0")</f>
        <v>0</v>
      </c>
      <c r="R261" s="10" t="str">
        <f>IF(P261&gt;0.5,Mapping!C255,"0")</f>
        <v>0</v>
      </c>
      <c r="S261" s="10">
        <f>COUNTIF(Mapping!I255:Y255,"&gt;1")</f>
        <v>0</v>
      </c>
      <c r="T261" s="10" t="str">
        <f>IF(S261&gt;0.5,Mapping!D255,"0")</f>
        <v>0</v>
      </c>
      <c r="U261" s="57" t="str">
        <f>IF(S261&gt;0.5,Mapping!C255,"0")</f>
        <v>0</v>
      </c>
    </row>
    <row r="262" spans="15:21" x14ac:dyDescent="0.3">
      <c r="O262" s="53">
        <f>Mapping!A256</f>
        <v>0</v>
      </c>
      <c r="P262" s="10">
        <f>COUNTIF(Mapping!F256:H256,"&gt;1")</f>
        <v>0</v>
      </c>
      <c r="Q262" s="10" t="str">
        <f>IF(P262&gt;0.5,Mapping!D256,"0")</f>
        <v>0</v>
      </c>
      <c r="R262" s="10" t="str">
        <f>IF(P262&gt;0.5,Mapping!C256,"0")</f>
        <v>0</v>
      </c>
      <c r="S262" s="10">
        <f>COUNTIF(Mapping!I256:Y256,"&gt;1")</f>
        <v>0</v>
      </c>
      <c r="T262" s="10" t="str">
        <f>IF(S262&gt;0.5,Mapping!D256,"0")</f>
        <v>0</v>
      </c>
      <c r="U262" s="57" t="str">
        <f>IF(S262&gt;0.5,Mapping!C256,"0")</f>
        <v>0</v>
      </c>
    </row>
    <row r="263" spans="15:21" x14ac:dyDescent="0.3">
      <c r="O263" s="53">
        <f>Mapping!A257</f>
        <v>0</v>
      </c>
      <c r="P263" s="10">
        <f>COUNTIF(Mapping!F257:H257,"&gt;1")</f>
        <v>0</v>
      </c>
      <c r="Q263" s="10" t="str">
        <f>IF(P263&gt;0.5,Mapping!D257,"0")</f>
        <v>0</v>
      </c>
      <c r="R263" s="10" t="str">
        <f>IF(P263&gt;0.5,Mapping!C257,"0")</f>
        <v>0</v>
      </c>
      <c r="S263" s="10">
        <f>COUNTIF(Mapping!I257:Y257,"&gt;1")</f>
        <v>0</v>
      </c>
      <c r="T263" s="10" t="str">
        <f>IF(S263&gt;0.5,Mapping!D257,"0")</f>
        <v>0</v>
      </c>
      <c r="U263" s="57" t="str">
        <f>IF(S263&gt;0.5,Mapping!C257,"0")</f>
        <v>0</v>
      </c>
    </row>
    <row r="264" spans="15:21" x14ac:dyDescent="0.3">
      <c r="O264" s="53">
        <f>Mapping!A258</f>
        <v>0</v>
      </c>
      <c r="P264" s="10">
        <f>COUNTIF(Mapping!F258:H258,"&gt;1")</f>
        <v>0</v>
      </c>
      <c r="Q264" s="10" t="str">
        <f>IF(P264&gt;0.5,Mapping!D258,"0")</f>
        <v>0</v>
      </c>
      <c r="R264" s="10" t="str">
        <f>IF(P264&gt;0.5,Mapping!C258,"0")</f>
        <v>0</v>
      </c>
      <c r="S264" s="10">
        <f>COUNTIF(Mapping!I258:Y258,"&gt;1")</f>
        <v>0</v>
      </c>
      <c r="T264" s="10" t="str">
        <f>IF(S264&gt;0.5,Mapping!D258,"0")</f>
        <v>0</v>
      </c>
      <c r="U264" s="57" t="str">
        <f>IF(S264&gt;0.5,Mapping!C258,"0")</f>
        <v>0</v>
      </c>
    </row>
    <row r="265" spans="15:21" x14ac:dyDescent="0.3">
      <c r="O265" s="53">
        <f>Mapping!A259</f>
        <v>0</v>
      </c>
      <c r="P265" s="10">
        <f>COUNTIF(Mapping!F259:H259,"&gt;1")</f>
        <v>0</v>
      </c>
      <c r="Q265" s="10" t="str">
        <f>IF(P265&gt;0.5,Mapping!D259,"0")</f>
        <v>0</v>
      </c>
      <c r="R265" s="10" t="str">
        <f>IF(P265&gt;0.5,Mapping!C259,"0")</f>
        <v>0</v>
      </c>
      <c r="S265" s="10">
        <f>COUNTIF(Mapping!I259:Y259,"&gt;1")</f>
        <v>0</v>
      </c>
      <c r="T265" s="10" t="str">
        <f>IF(S265&gt;0.5,Mapping!D259,"0")</f>
        <v>0</v>
      </c>
      <c r="U265" s="57" t="str">
        <f>IF(S265&gt;0.5,Mapping!C259,"0")</f>
        <v>0</v>
      </c>
    </row>
    <row r="266" spans="15:21" x14ac:dyDescent="0.3">
      <c r="O266" s="53">
        <f>Mapping!A260</f>
        <v>0</v>
      </c>
      <c r="P266" s="10">
        <f>COUNTIF(Mapping!F260:H260,"&gt;1")</f>
        <v>0</v>
      </c>
      <c r="Q266" s="10" t="str">
        <f>IF(P266&gt;0.5,Mapping!D260,"0")</f>
        <v>0</v>
      </c>
      <c r="R266" s="10" t="str">
        <f>IF(P266&gt;0.5,Mapping!C260,"0")</f>
        <v>0</v>
      </c>
      <c r="S266" s="10">
        <f>COUNTIF(Mapping!I260:Y260,"&gt;1")</f>
        <v>0</v>
      </c>
      <c r="T266" s="10" t="str">
        <f>IF(S266&gt;0.5,Mapping!D260,"0")</f>
        <v>0</v>
      </c>
      <c r="U266" s="57" t="str">
        <f>IF(S266&gt;0.5,Mapping!C260,"0")</f>
        <v>0</v>
      </c>
    </row>
    <row r="267" spans="15:21" x14ac:dyDescent="0.3">
      <c r="O267" s="53">
        <f>Mapping!A261</f>
        <v>0</v>
      </c>
      <c r="P267" s="10">
        <f>COUNTIF(Mapping!F261:H261,"&gt;1")</f>
        <v>0</v>
      </c>
      <c r="Q267" s="10" t="str">
        <f>IF(P267&gt;0.5,Mapping!D261,"0")</f>
        <v>0</v>
      </c>
      <c r="R267" s="10" t="str">
        <f>IF(P267&gt;0.5,Mapping!C261,"0")</f>
        <v>0</v>
      </c>
      <c r="S267" s="10">
        <f>COUNTIF(Mapping!I261:Y261,"&gt;1")</f>
        <v>0</v>
      </c>
      <c r="T267" s="10" t="str">
        <f>IF(S267&gt;0.5,Mapping!D261,"0")</f>
        <v>0</v>
      </c>
      <c r="U267" s="57" t="str">
        <f>IF(S267&gt;0.5,Mapping!C261,"0")</f>
        <v>0</v>
      </c>
    </row>
    <row r="268" spans="15:21" x14ac:dyDescent="0.3">
      <c r="O268" s="53">
        <f>Mapping!A262</f>
        <v>0</v>
      </c>
      <c r="P268" s="10">
        <f>COUNTIF(Mapping!F262:H262,"&gt;1")</f>
        <v>0</v>
      </c>
      <c r="Q268" s="10" t="str">
        <f>IF(P268&gt;0.5,Mapping!D262,"0")</f>
        <v>0</v>
      </c>
      <c r="R268" s="10" t="str">
        <f>IF(P268&gt;0.5,Mapping!C262,"0")</f>
        <v>0</v>
      </c>
      <c r="S268" s="10">
        <f>COUNTIF(Mapping!I262:Y262,"&gt;1")</f>
        <v>0</v>
      </c>
      <c r="T268" s="10" t="str">
        <f>IF(S268&gt;0.5,Mapping!D262,"0")</f>
        <v>0</v>
      </c>
      <c r="U268" s="57" t="str">
        <f>IF(S268&gt;0.5,Mapping!C262,"0")</f>
        <v>0</v>
      </c>
    </row>
    <row r="269" spans="15:21" x14ac:dyDescent="0.3">
      <c r="O269" s="53">
        <f>Mapping!A263</f>
        <v>0</v>
      </c>
      <c r="P269" s="10">
        <f>COUNTIF(Mapping!F263:H263,"&gt;1")</f>
        <v>0</v>
      </c>
      <c r="Q269" s="10" t="str">
        <f>IF(P269&gt;0.5,Mapping!D263,"0")</f>
        <v>0</v>
      </c>
      <c r="R269" s="10" t="str">
        <f>IF(P269&gt;0.5,Mapping!C263,"0")</f>
        <v>0</v>
      </c>
      <c r="S269" s="10">
        <f>COUNTIF(Mapping!I263:Y263,"&gt;1")</f>
        <v>0</v>
      </c>
      <c r="T269" s="10" t="str">
        <f>IF(S269&gt;0.5,Mapping!D263,"0")</f>
        <v>0</v>
      </c>
      <c r="U269" s="57" t="str">
        <f>IF(S269&gt;0.5,Mapping!C263,"0")</f>
        <v>0</v>
      </c>
    </row>
    <row r="270" spans="15:21" x14ac:dyDescent="0.3">
      <c r="O270" s="53">
        <f>Mapping!A264</f>
        <v>0</v>
      </c>
      <c r="P270" s="10">
        <f>COUNTIF(Mapping!F264:H264,"&gt;1")</f>
        <v>0</v>
      </c>
      <c r="Q270" s="10" t="str">
        <f>IF(P270&gt;0.5,Mapping!D264,"0")</f>
        <v>0</v>
      </c>
      <c r="R270" s="10" t="str">
        <f>IF(P270&gt;0.5,Mapping!C264,"0")</f>
        <v>0</v>
      </c>
      <c r="S270" s="10">
        <f>COUNTIF(Mapping!I264:Y264,"&gt;1")</f>
        <v>0</v>
      </c>
      <c r="T270" s="10" t="str">
        <f>IF(S270&gt;0.5,Mapping!D264,"0")</f>
        <v>0</v>
      </c>
      <c r="U270" s="57" t="str">
        <f>IF(S270&gt;0.5,Mapping!C264,"0")</f>
        <v>0</v>
      </c>
    </row>
    <row r="271" spans="15:21" x14ac:dyDescent="0.3">
      <c r="O271" s="53">
        <f>Mapping!A265</f>
        <v>0</v>
      </c>
      <c r="P271" s="10">
        <f>COUNTIF(Mapping!F265:H265,"&gt;1")</f>
        <v>0</v>
      </c>
      <c r="Q271" s="10" t="str">
        <f>IF(P271&gt;0.5,Mapping!D265,"0")</f>
        <v>0</v>
      </c>
      <c r="R271" s="10" t="str">
        <f>IF(P271&gt;0.5,Mapping!C265,"0")</f>
        <v>0</v>
      </c>
      <c r="S271" s="10">
        <f>COUNTIF(Mapping!I265:Y265,"&gt;1")</f>
        <v>0</v>
      </c>
      <c r="T271" s="10" t="str">
        <f>IF(S271&gt;0.5,Mapping!D265,"0")</f>
        <v>0</v>
      </c>
      <c r="U271" s="57" t="str">
        <f>IF(S271&gt;0.5,Mapping!C265,"0")</f>
        <v>0</v>
      </c>
    </row>
    <row r="272" spans="15:21" x14ac:dyDescent="0.3">
      <c r="O272" s="53">
        <f>Mapping!A266</f>
        <v>0</v>
      </c>
      <c r="P272" s="10">
        <f>COUNTIF(Mapping!F266:H266,"&gt;1")</f>
        <v>0</v>
      </c>
      <c r="Q272" s="10" t="str">
        <f>IF(P272&gt;0.5,Mapping!D266,"0")</f>
        <v>0</v>
      </c>
      <c r="R272" s="10" t="str">
        <f>IF(P272&gt;0.5,Mapping!C266,"0")</f>
        <v>0</v>
      </c>
      <c r="S272" s="10">
        <f>COUNTIF(Mapping!I266:Y266,"&gt;1")</f>
        <v>0</v>
      </c>
      <c r="T272" s="10" t="str">
        <f>IF(S272&gt;0.5,Mapping!D266,"0")</f>
        <v>0</v>
      </c>
      <c r="U272" s="57" t="str">
        <f>IF(S272&gt;0.5,Mapping!C266,"0")</f>
        <v>0</v>
      </c>
    </row>
    <row r="273" spans="15:21" x14ac:dyDescent="0.3">
      <c r="O273" s="53">
        <f>Mapping!A267</f>
        <v>0</v>
      </c>
      <c r="P273" s="10">
        <f>COUNTIF(Mapping!F267:H267,"&gt;1")</f>
        <v>0</v>
      </c>
      <c r="Q273" s="10" t="str">
        <f>IF(P273&gt;0.5,Mapping!D267,"0")</f>
        <v>0</v>
      </c>
      <c r="R273" s="10" t="str">
        <f>IF(P273&gt;0.5,Mapping!C267,"0")</f>
        <v>0</v>
      </c>
      <c r="S273" s="10">
        <f>COUNTIF(Mapping!I267:Y267,"&gt;1")</f>
        <v>0</v>
      </c>
      <c r="T273" s="10" t="str">
        <f>IF(S273&gt;0.5,Mapping!D267,"0")</f>
        <v>0</v>
      </c>
      <c r="U273" s="57" t="str">
        <f>IF(S273&gt;0.5,Mapping!C267,"0")</f>
        <v>0</v>
      </c>
    </row>
    <row r="274" spans="15:21" x14ac:dyDescent="0.3">
      <c r="O274" s="53">
        <f>Mapping!A268</f>
        <v>0</v>
      </c>
      <c r="P274" s="10">
        <f>COUNTIF(Mapping!F268:H268,"&gt;1")</f>
        <v>0</v>
      </c>
      <c r="Q274" s="10" t="str">
        <f>IF(P274&gt;0.5,Mapping!D268,"0")</f>
        <v>0</v>
      </c>
      <c r="R274" s="10" t="str">
        <f>IF(P274&gt;0.5,Mapping!C268,"0")</f>
        <v>0</v>
      </c>
      <c r="S274" s="10">
        <f>COUNTIF(Mapping!I268:Y268,"&gt;1")</f>
        <v>0</v>
      </c>
      <c r="T274" s="10" t="str">
        <f>IF(S274&gt;0.5,Mapping!D268,"0")</f>
        <v>0</v>
      </c>
      <c r="U274" s="57" t="str">
        <f>IF(S274&gt;0.5,Mapping!C268,"0")</f>
        <v>0</v>
      </c>
    </row>
    <row r="275" spans="15:21" x14ac:dyDescent="0.3">
      <c r="O275" s="53">
        <f>Mapping!A269</f>
        <v>0</v>
      </c>
      <c r="P275" s="10">
        <f>COUNTIF(Mapping!F269:H269,"&gt;1")</f>
        <v>0</v>
      </c>
      <c r="Q275" s="10" t="str">
        <f>IF(P275&gt;0.5,Mapping!D269,"0")</f>
        <v>0</v>
      </c>
      <c r="R275" s="10" t="str">
        <f>IF(P275&gt;0.5,Mapping!C269,"0")</f>
        <v>0</v>
      </c>
      <c r="S275" s="10">
        <f>COUNTIF(Mapping!I269:Y269,"&gt;1")</f>
        <v>0</v>
      </c>
      <c r="T275" s="10" t="str">
        <f>IF(S275&gt;0.5,Mapping!D269,"0")</f>
        <v>0</v>
      </c>
      <c r="U275" s="57" t="str">
        <f>IF(S275&gt;0.5,Mapping!C269,"0")</f>
        <v>0</v>
      </c>
    </row>
    <row r="276" spans="15:21" x14ac:dyDescent="0.3">
      <c r="O276" s="53">
        <f>Mapping!A270</f>
        <v>0</v>
      </c>
      <c r="P276" s="10">
        <f>COUNTIF(Mapping!F270:H270,"&gt;1")</f>
        <v>0</v>
      </c>
      <c r="Q276" s="10" t="str">
        <f>IF(P276&gt;0.5,Mapping!D270,"0")</f>
        <v>0</v>
      </c>
      <c r="R276" s="10" t="str">
        <f>IF(P276&gt;0.5,Mapping!C270,"0")</f>
        <v>0</v>
      </c>
      <c r="S276" s="10">
        <f>COUNTIF(Mapping!I270:Y270,"&gt;1")</f>
        <v>0</v>
      </c>
      <c r="T276" s="10" t="str">
        <f>IF(S276&gt;0.5,Mapping!D270,"0")</f>
        <v>0</v>
      </c>
      <c r="U276" s="57" t="str">
        <f>IF(S276&gt;0.5,Mapping!C270,"0")</f>
        <v>0</v>
      </c>
    </row>
    <row r="277" spans="15:21" x14ac:dyDescent="0.3">
      <c r="O277" s="53">
        <f>Mapping!A271</f>
        <v>0</v>
      </c>
      <c r="P277" s="10">
        <f>COUNTIF(Mapping!F271:H271,"&gt;1")</f>
        <v>0</v>
      </c>
      <c r="Q277" s="10" t="str">
        <f>IF(P277&gt;0.5,Mapping!D271,"0")</f>
        <v>0</v>
      </c>
      <c r="R277" s="10" t="str">
        <f>IF(P277&gt;0.5,Mapping!C271,"0")</f>
        <v>0</v>
      </c>
      <c r="S277" s="10">
        <f>COUNTIF(Mapping!I271:Y271,"&gt;1")</f>
        <v>0</v>
      </c>
      <c r="T277" s="10" t="str">
        <f>IF(S277&gt;0.5,Mapping!D271,"0")</f>
        <v>0</v>
      </c>
      <c r="U277" s="57" t="str">
        <f>IF(S277&gt;0.5,Mapping!C271,"0")</f>
        <v>0</v>
      </c>
    </row>
    <row r="278" spans="15:21" x14ac:dyDescent="0.3">
      <c r="O278" s="53">
        <f>Mapping!A272</f>
        <v>0</v>
      </c>
      <c r="P278" s="10">
        <f>COUNTIF(Mapping!F272:H272,"&gt;1")</f>
        <v>0</v>
      </c>
      <c r="Q278" s="10" t="str">
        <f>IF(P278&gt;0.5,Mapping!D272,"0")</f>
        <v>0</v>
      </c>
      <c r="R278" s="10" t="str">
        <f>IF(P278&gt;0.5,Mapping!C272,"0")</f>
        <v>0</v>
      </c>
      <c r="S278" s="10">
        <f>COUNTIF(Mapping!I272:Y272,"&gt;1")</f>
        <v>0</v>
      </c>
      <c r="T278" s="10" t="str">
        <f>IF(S278&gt;0.5,Mapping!D272,"0")</f>
        <v>0</v>
      </c>
      <c r="U278" s="57" t="str">
        <f>IF(S278&gt;0.5,Mapping!C272,"0")</f>
        <v>0</v>
      </c>
    </row>
    <row r="279" spans="15:21" x14ac:dyDescent="0.3">
      <c r="O279" s="53">
        <f>Mapping!A273</f>
        <v>0</v>
      </c>
      <c r="P279" s="10">
        <f>COUNTIF(Mapping!F273:H273,"&gt;1")</f>
        <v>0</v>
      </c>
      <c r="Q279" s="10" t="str">
        <f>IF(P279&gt;0.5,Mapping!D273,"0")</f>
        <v>0</v>
      </c>
      <c r="R279" s="10" t="str">
        <f>IF(P279&gt;0.5,Mapping!C273,"0")</f>
        <v>0</v>
      </c>
      <c r="S279" s="10">
        <f>COUNTIF(Mapping!I273:Y273,"&gt;1")</f>
        <v>0</v>
      </c>
      <c r="T279" s="10" t="str">
        <f>IF(S279&gt;0.5,Mapping!D273,"0")</f>
        <v>0</v>
      </c>
      <c r="U279" s="57" t="str">
        <f>IF(S279&gt;0.5,Mapping!C273,"0")</f>
        <v>0</v>
      </c>
    </row>
    <row r="280" spans="15:21" x14ac:dyDescent="0.3">
      <c r="O280" s="53">
        <f>Mapping!A274</f>
        <v>0</v>
      </c>
      <c r="P280" s="10">
        <f>COUNTIF(Mapping!F274:H274,"&gt;1")</f>
        <v>0</v>
      </c>
      <c r="Q280" s="10" t="str">
        <f>IF(P280&gt;0.5,Mapping!D274,"0")</f>
        <v>0</v>
      </c>
      <c r="R280" s="10" t="str">
        <f>IF(P280&gt;0.5,Mapping!C274,"0")</f>
        <v>0</v>
      </c>
      <c r="S280" s="10">
        <f>COUNTIF(Mapping!I274:Y274,"&gt;1")</f>
        <v>0</v>
      </c>
      <c r="T280" s="10" t="str">
        <f>IF(S280&gt;0.5,Mapping!D274,"0")</f>
        <v>0</v>
      </c>
      <c r="U280" s="57" t="str">
        <f>IF(S280&gt;0.5,Mapping!C274,"0")</f>
        <v>0</v>
      </c>
    </row>
    <row r="281" spans="15:21" x14ac:dyDescent="0.3">
      <c r="O281" s="53">
        <f>Mapping!A275</f>
        <v>0</v>
      </c>
      <c r="P281" s="10">
        <f>COUNTIF(Mapping!F275:H275,"&gt;1")</f>
        <v>0</v>
      </c>
      <c r="Q281" s="10" t="str">
        <f>IF(P281&gt;0.5,Mapping!D275,"0")</f>
        <v>0</v>
      </c>
      <c r="R281" s="10" t="str">
        <f>IF(P281&gt;0.5,Mapping!C275,"0")</f>
        <v>0</v>
      </c>
      <c r="S281" s="10">
        <f>COUNTIF(Mapping!I275:Y275,"&gt;1")</f>
        <v>0</v>
      </c>
      <c r="T281" s="10" t="str">
        <f>IF(S281&gt;0.5,Mapping!D275,"0")</f>
        <v>0</v>
      </c>
      <c r="U281" s="57" t="str">
        <f>IF(S281&gt;0.5,Mapping!C275,"0")</f>
        <v>0</v>
      </c>
    </row>
    <row r="282" spans="15:21" x14ac:dyDescent="0.3">
      <c r="O282" s="53">
        <f>Mapping!A276</f>
        <v>0</v>
      </c>
      <c r="P282" s="10">
        <f>COUNTIF(Mapping!F276:H276,"&gt;1")</f>
        <v>0</v>
      </c>
      <c r="Q282" s="10" t="str">
        <f>IF(P282&gt;0.5,Mapping!D276,"0")</f>
        <v>0</v>
      </c>
      <c r="R282" s="10" t="str">
        <f>IF(P282&gt;0.5,Mapping!C276,"0")</f>
        <v>0</v>
      </c>
      <c r="S282" s="10">
        <f>COUNTIF(Mapping!I276:Y276,"&gt;1")</f>
        <v>0</v>
      </c>
      <c r="T282" s="10" t="str">
        <f>IF(S282&gt;0.5,Mapping!D276,"0")</f>
        <v>0</v>
      </c>
      <c r="U282" s="57" t="str">
        <f>IF(S282&gt;0.5,Mapping!C276,"0")</f>
        <v>0</v>
      </c>
    </row>
    <row r="283" spans="15:21" x14ac:dyDescent="0.3">
      <c r="O283" s="53">
        <f>Mapping!A277</f>
        <v>0</v>
      </c>
      <c r="P283" s="10">
        <f>COUNTIF(Mapping!F277:H277,"&gt;1")</f>
        <v>0</v>
      </c>
      <c r="Q283" s="10" t="str">
        <f>IF(P283&gt;0.5,Mapping!D277,"0")</f>
        <v>0</v>
      </c>
      <c r="R283" s="10" t="str">
        <f>IF(P283&gt;0.5,Mapping!C277,"0")</f>
        <v>0</v>
      </c>
      <c r="S283" s="10">
        <f>COUNTIF(Mapping!I277:Y277,"&gt;1")</f>
        <v>0</v>
      </c>
      <c r="T283" s="10" t="str">
        <f>IF(S283&gt;0.5,Mapping!D277,"0")</f>
        <v>0</v>
      </c>
      <c r="U283" s="57" t="str">
        <f>IF(S283&gt;0.5,Mapping!C277,"0")</f>
        <v>0</v>
      </c>
    </row>
    <row r="284" spans="15:21" x14ac:dyDescent="0.3">
      <c r="O284" s="53">
        <f>Mapping!A278</f>
        <v>0</v>
      </c>
      <c r="P284" s="10">
        <f>COUNTIF(Mapping!F278:H278,"&gt;1")</f>
        <v>0</v>
      </c>
      <c r="Q284" s="10" t="str">
        <f>IF(P284&gt;0.5,Mapping!D278,"0")</f>
        <v>0</v>
      </c>
      <c r="R284" s="10" t="str">
        <f>IF(P284&gt;0.5,Mapping!C278,"0")</f>
        <v>0</v>
      </c>
      <c r="S284" s="10">
        <f>COUNTIF(Mapping!I278:Y278,"&gt;1")</f>
        <v>0</v>
      </c>
      <c r="T284" s="10" t="str">
        <f>IF(S284&gt;0.5,Mapping!D278,"0")</f>
        <v>0</v>
      </c>
      <c r="U284" s="57" t="str">
        <f>IF(S284&gt;0.5,Mapping!C278,"0")</f>
        <v>0</v>
      </c>
    </row>
    <row r="285" spans="15:21" x14ac:dyDescent="0.3">
      <c r="O285" s="53">
        <f>Mapping!A279</f>
        <v>0</v>
      </c>
      <c r="P285" s="10">
        <f>COUNTIF(Mapping!F279:H279,"&gt;1")</f>
        <v>0</v>
      </c>
      <c r="Q285" s="10" t="str">
        <f>IF(P285&gt;0.5,Mapping!D279,"0")</f>
        <v>0</v>
      </c>
      <c r="R285" s="10" t="str">
        <f>IF(P285&gt;0.5,Mapping!C279,"0")</f>
        <v>0</v>
      </c>
      <c r="S285" s="10">
        <f>COUNTIF(Mapping!I279:Y279,"&gt;1")</f>
        <v>0</v>
      </c>
      <c r="T285" s="10" t="str">
        <f>IF(S285&gt;0.5,Mapping!D279,"0")</f>
        <v>0</v>
      </c>
      <c r="U285" s="57" t="str">
        <f>IF(S285&gt;0.5,Mapping!C279,"0")</f>
        <v>0</v>
      </c>
    </row>
    <row r="286" spans="15:21" x14ac:dyDescent="0.3">
      <c r="O286" s="53">
        <f>Mapping!A280</f>
        <v>0</v>
      </c>
      <c r="P286" s="10">
        <f>COUNTIF(Mapping!F280:H280,"&gt;1")</f>
        <v>0</v>
      </c>
      <c r="Q286" s="10" t="str">
        <f>IF(P286&gt;0.5,Mapping!D280,"0")</f>
        <v>0</v>
      </c>
      <c r="R286" s="10" t="str">
        <f>IF(P286&gt;0.5,Mapping!C280,"0")</f>
        <v>0</v>
      </c>
      <c r="S286" s="10">
        <f>COUNTIF(Mapping!I280:Y280,"&gt;1")</f>
        <v>0</v>
      </c>
      <c r="T286" s="10" t="str">
        <f>IF(S286&gt;0.5,Mapping!D280,"0")</f>
        <v>0</v>
      </c>
      <c r="U286" s="57" t="str">
        <f>IF(S286&gt;0.5,Mapping!C280,"0")</f>
        <v>0</v>
      </c>
    </row>
    <row r="287" spans="15:21" x14ac:dyDescent="0.3">
      <c r="O287" s="53">
        <f>Mapping!A281</f>
        <v>0</v>
      </c>
      <c r="P287" s="10">
        <f>COUNTIF(Mapping!F281:H281,"&gt;1")</f>
        <v>0</v>
      </c>
      <c r="Q287" s="10" t="str">
        <f>IF(P287&gt;0.5,Mapping!D281,"0")</f>
        <v>0</v>
      </c>
      <c r="R287" s="10" t="str">
        <f>IF(P287&gt;0.5,Mapping!C281,"0")</f>
        <v>0</v>
      </c>
      <c r="S287" s="10">
        <f>COUNTIF(Mapping!I281:Y281,"&gt;1")</f>
        <v>0</v>
      </c>
      <c r="T287" s="10" t="str">
        <f>IF(S287&gt;0.5,Mapping!D281,"0")</f>
        <v>0</v>
      </c>
      <c r="U287" s="57" t="str">
        <f>IF(S287&gt;0.5,Mapping!C281,"0")</f>
        <v>0</v>
      </c>
    </row>
    <row r="288" spans="15:21" x14ac:dyDescent="0.3">
      <c r="O288" s="53">
        <f>Mapping!A282</f>
        <v>0</v>
      </c>
      <c r="P288" s="10">
        <f>COUNTIF(Mapping!F282:H282,"&gt;1")</f>
        <v>0</v>
      </c>
      <c r="Q288" s="10" t="str">
        <f>IF(P288&gt;0.5,Mapping!D282,"0")</f>
        <v>0</v>
      </c>
      <c r="R288" s="10" t="str">
        <f>IF(P288&gt;0.5,Mapping!C282,"0")</f>
        <v>0</v>
      </c>
      <c r="S288" s="10">
        <f>COUNTIF(Mapping!I282:Y282,"&gt;1")</f>
        <v>0</v>
      </c>
      <c r="T288" s="10" t="str">
        <f>IF(S288&gt;0.5,Mapping!D282,"0")</f>
        <v>0</v>
      </c>
      <c r="U288" s="57" t="str">
        <f>IF(S288&gt;0.5,Mapping!C282,"0")</f>
        <v>0</v>
      </c>
    </row>
    <row r="289" spans="15:21" x14ac:dyDescent="0.3">
      <c r="O289" s="53">
        <f>Mapping!A283</f>
        <v>0</v>
      </c>
      <c r="P289" s="10">
        <f>COUNTIF(Mapping!F283:H283,"&gt;1")</f>
        <v>0</v>
      </c>
      <c r="Q289" s="10" t="str">
        <f>IF(P289&gt;0.5,Mapping!D283,"0")</f>
        <v>0</v>
      </c>
      <c r="R289" s="10" t="str">
        <f>IF(P289&gt;0.5,Mapping!C283,"0")</f>
        <v>0</v>
      </c>
      <c r="S289" s="10">
        <f>COUNTIF(Mapping!I283:Y283,"&gt;1")</f>
        <v>0</v>
      </c>
      <c r="T289" s="10" t="str">
        <f>IF(S289&gt;0.5,Mapping!D283,"0")</f>
        <v>0</v>
      </c>
      <c r="U289" s="57" t="str">
        <f>IF(S289&gt;0.5,Mapping!C283,"0")</f>
        <v>0</v>
      </c>
    </row>
    <row r="290" spans="15:21" x14ac:dyDescent="0.3">
      <c r="O290" s="53">
        <f>Mapping!A284</f>
        <v>0</v>
      </c>
      <c r="P290" s="10">
        <f>COUNTIF(Mapping!F284:H284,"&gt;1")</f>
        <v>0</v>
      </c>
      <c r="Q290" s="10" t="str">
        <f>IF(P290&gt;0.5,Mapping!D284,"0")</f>
        <v>0</v>
      </c>
      <c r="R290" s="10" t="str">
        <f>IF(P290&gt;0.5,Mapping!C284,"0")</f>
        <v>0</v>
      </c>
      <c r="S290" s="10">
        <f>COUNTIF(Mapping!I284:Y284,"&gt;1")</f>
        <v>0</v>
      </c>
      <c r="T290" s="10" t="str">
        <f>IF(S290&gt;0.5,Mapping!D284,"0")</f>
        <v>0</v>
      </c>
      <c r="U290" s="57" t="str">
        <f>IF(S290&gt;0.5,Mapping!C284,"0")</f>
        <v>0</v>
      </c>
    </row>
    <row r="291" spans="15:21" x14ac:dyDescent="0.3">
      <c r="O291" s="53">
        <f>Mapping!A285</f>
        <v>0</v>
      </c>
      <c r="P291" s="10">
        <f>COUNTIF(Mapping!F285:H285,"&gt;1")</f>
        <v>0</v>
      </c>
      <c r="Q291" s="10" t="str">
        <f>IF(P291&gt;0.5,Mapping!D285,"0")</f>
        <v>0</v>
      </c>
      <c r="R291" s="10" t="str">
        <f>IF(P291&gt;0.5,Mapping!C285,"0")</f>
        <v>0</v>
      </c>
      <c r="S291" s="10">
        <f>COUNTIF(Mapping!I285:Y285,"&gt;1")</f>
        <v>0</v>
      </c>
      <c r="T291" s="10" t="str">
        <f>IF(S291&gt;0.5,Mapping!D285,"0")</f>
        <v>0</v>
      </c>
      <c r="U291" s="57" t="str">
        <f>IF(S291&gt;0.5,Mapping!C285,"0")</f>
        <v>0</v>
      </c>
    </row>
    <row r="292" spans="15:21" x14ac:dyDescent="0.3">
      <c r="O292" s="53">
        <f>Mapping!A286</f>
        <v>0</v>
      </c>
      <c r="P292" s="10">
        <f>COUNTIF(Mapping!F286:H286,"&gt;1")</f>
        <v>0</v>
      </c>
      <c r="Q292" s="10" t="str">
        <f>IF(P292&gt;0.5,Mapping!D286,"0")</f>
        <v>0</v>
      </c>
      <c r="R292" s="10" t="str">
        <f>IF(P292&gt;0.5,Mapping!C286,"0")</f>
        <v>0</v>
      </c>
      <c r="S292" s="10">
        <f>COUNTIF(Mapping!I286:Y286,"&gt;1")</f>
        <v>0</v>
      </c>
      <c r="T292" s="10" t="str">
        <f>IF(S292&gt;0.5,Mapping!D286,"0")</f>
        <v>0</v>
      </c>
      <c r="U292" s="57" t="str">
        <f>IF(S292&gt;0.5,Mapping!C286,"0")</f>
        <v>0</v>
      </c>
    </row>
    <row r="293" spans="15:21" x14ac:dyDescent="0.3">
      <c r="O293" s="53">
        <f>Mapping!A287</f>
        <v>0</v>
      </c>
      <c r="P293" s="10">
        <f>COUNTIF(Mapping!F287:H287,"&gt;1")</f>
        <v>0</v>
      </c>
      <c r="Q293" s="10" t="str">
        <f>IF(P293&gt;0.5,Mapping!D287,"0")</f>
        <v>0</v>
      </c>
      <c r="R293" s="10" t="str">
        <f>IF(P293&gt;0.5,Mapping!C287,"0")</f>
        <v>0</v>
      </c>
      <c r="S293" s="10">
        <f>COUNTIF(Mapping!I287:Y287,"&gt;1")</f>
        <v>0</v>
      </c>
      <c r="T293" s="10" t="str">
        <f>IF(S293&gt;0.5,Mapping!D287,"0")</f>
        <v>0</v>
      </c>
      <c r="U293" s="57" t="str">
        <f>IF(S293&gt;0.5,Mapping!C287,"0")</f>
        <v>0</v>
      </c>
    </row>
    <row r="294" spans="15:21" x14ac:dyDescent="0.3">
      <c r="O294" s="53">
        <f>Mapping!A288</f>
        <v>0</v>
      </c>
      <c r="P294" s="10">
        <f>COUNTIF(Mapping!F288:H288,"&gt;1")</f>
        <v>0</v>
      </c>
      <c r="Q294" s="10" t="str">
        <f>IF(P294&gt;0.5,Mapping!D288,"0")</f>
        <v>0</v>
      </c>
      <c r="R294" s="10" t="str">
        <f>IF(P294&gt;0.5,Mapping!C288,"0")</f>
        <v>0</v>
      </c>
      <c r="S294" s="10">
        <f>COUNTIF(Mapping!I288:Y288,"&gt;1")</f>
        <v>0</v>
      </c>
      <c r="T294" s="10" t="str">
        <f>IF(S294&gt;0.5,Mapping!D288,"0")</f>
        <v>0</v>
      </c>
      <c r="U294" s="57" t="str">
        <f>IF(S294&gt;0.5,Mapping!C288,"0")</f>
        <v>0</v>
      </c>
    </row>
    <row r="295" spans="15:21" x14ac:dyDescent="0.3">
      <c r="O295" s="53">
        <f>Mapping!A289</f>
        <v>0</v>
      </c>
      <c r="P295" s="10">
        <f>COUNTIF(Mapping!F289:H289,"&gt;1")</f>
        <v>0</v>
      </c>
      <c r="Q295" s="10" t="str">
        <f>IF(P295&gt;0.5,Mapping!D289,"0")</f>
        <v>0</v>
      </c>
      <c r="R295" s="10" t="str">
        <f>IF(P295&gt;0.5,Mapping!C289,"0")</f>
        <v>0</v>
      </c>
      <c r="S295" s="10">
        <f>COUNTIF(Mapping!I289:Y289,"&gt;1")</f>
        <v>0</v>
      </c>
      <c r="T295" s="10" t="str">
        <f>IF(S295&gt;0.5,Mapping!D289,"0")</f>
        <v>0</v>
      </c>
      <c r="U295" s="57" t="str">
        <f>IF(S295&gt;0.5,Mapping!C289,"0")</f>
        <v>0</v>
      </c>
    </row>
    <row r="296" spans="15:21" x14ac:dyDescent="0.3">
      <c r="O296" s="53">
        <f>Mapping!A290</f>
        <v>0</v>
      </c>
      <c r="P296" s="10">
        <f>COUNTIF(Mapping!F290:H290,"&gt;1")</f>
        <v>0</v>
      </c>
      <c r="Q296" s="10" t="str">
        <f>IF(P296&gt;0.5,Mapping!D290,"0")</f>
        <v>0</v>
      </c>
      <c r="R296" s="10" t="str">
        <f>IF(P296&gt;0.5,Mapping!C290,"0")</f>
        <v>0</v>
      </c>
      <c r="S296" s="10">
        <f>COUNTIF(Mapping!I290:Y290,"&gt;1")</f>
        <v>0</v>
      </c>
      <c r="T296" s="10" t="str">
        <f>IF(S296&gt;0.5,Mapping!D290,"0")</f>
        <v>0</v>
      </c>
      <c r="U296" s="57" t="str">
        <f>IF(S296&gt;0.5,Mapping!C290,"0")</f>
        <v>0</v>
      </c>
    </row>
    <row r="297" spans="15:21" x14ac:dyDescent="0.3">
      <c r="O297" s="53">
        <f>Mapping!A291</f>
        <v>0</v>
      </c>
      <c r="P297" s="10">
        <f>COUNTIF(Mapping!F291:H291,"&gt;1")</f>
        <v>0</v>
      </c>
      <c r="Q297" s="10" t="str">
        <f>IF(P297&gt;0.5,Mapping!D291,"0")</f>
        <v>0</v>
      </c>
      <c r="R297" s="10" t="str">
        <f>IF(P297&gt;0.5,Mapping!C291,"0")</f>
        <v>0</v>
      </c>
      <c r="S297" s="10">
        <f>COUNTIF(Mapping!I291:Y291,"&gt;1")</f>
        <v>0</v>
      </c>
      <c r="T297" s="10" t="str">
        <f>IF(S297&gt;0.5,Mapping!D291,"0")</f>
        <v>0</v>
      </c>
      <c r="U297" s="57" t="str">
        <f>IF(S297&gt;0.5,Mapping!C291,"0")</f>
        <v>0</v>
      </c>
    </row>
    <row r="298" spans="15:21" x14ac:dyDescent="0.3">
      <c r="O298" s="53">
        <f>Mapping!A292</f>
        <v>0</v>
      </c>
      <c r="P298" s="10">
        <f>COUNTIF(Mapping!F292:H292,"&gt;1")</f>
        <v>0</v>
      </c>
      <c r="Q298" s="10" t="str">
        <f>IF(P298&gt;0.5,Mapping!D292,"0")</f>
        <v>0</v>
      </c>
      <c r="R298" s="10" t="str">
        <f>IF(P298&gt;0.5,Mapping!C292,"0")</f>
        <v>0</v>
      </c>
      <c r="S298" s="10">
        <f>COUNTIF(Mapping!I292:Y292,"&gt;1")</f>
        <v>0</v>
      </c>
      <c r="T298" s="10" t="str">
        <f>IF(S298&gt;0.5,Mapping!D292,"0")</f>
        <v>0</v>
      </c>
      <c r="U298" s="57" t="str">
        <f>IF(S298&gt;0.5,Mapping!C292,"0")</f>
        <v>0</v>
      </c>
    </row>
    <row r="299" spans="15:21" x14ac:dyDescent="0.3">
      <c r="O299" s="53">
        <f>Mapping!A293</f>
        <v>0</v>
      </c>
      <c r="P299" s="10">
        <f>COUNTIF(Mapping!F293:H293,"&gt;1")</f>
        <v>0</v>
      </c>
      <c r="Q299" s="10" t="str">
        <f>IF(P299&gt;0.5,Mapping!D293,"0")</f>
        <v>0</v>
      </c>
      <c r="R299" s="10" t="str">
        <f>IF(P299&gt;0.5,Mapping!C293,"0")</f>
        <v>0</v>
      </c>
      <c r="S299" s="10">
        <f>COUNTIF(Mapping!I293:Y293,"&gt;1")</f>
        <v>0</v>
      </c>
      <c r="T299" s="10" t="str">
        <f>IF(S299&gt;0.5,Mapping!D293,"0")</f>
        <v>0</v>
      </c>
      <c r="U299" s="57" t="str">
        <f>IF(S299&gt;0.5,Mapping!C293,"0")</f>
        <v>0</v>
      </c>
    </row>
    <row r="300" spans="15:21" x14ac:dyDescent="0.3">
      <c r="O300" s="53">
        <f>Mapping!A294</f>
        <v>0</v>
      </c>
      <c r="P300" s="10">
        <f>COUNTIF(Mapping!F294:H294,"&gt;1")</f>
        <v>0</v>
      </c>
      <c r="Q300" s="10" t="str">
        <f>IF(P300&gt;0.5,Mapping!D294,"0")</f>
        <v>0</v>
      </c>
      <c r="R300" s="10" t="str">
        <f>IF(P300&gt;0.5,Mapping!C294,"0")</f>
        <v>0</v>
      </c>
      <c r="S300" s="10">
        <f>COUNTIF(Mapping!I294:Y294,"&gt;1")</f>
        <v>0</v>
      </c>
      <c r="T300" s="10" t="str">
        <f>IF(S300&gt;0.5,Mapping!D294,"0")</f>
        <v>0</v>
      </c>
      <c r="U300" s="57" t="str">
        <f>IF(S300&gt;0.5,Mapping!C294,"0")</f>
        <v>0</v>
      </c>
    </row>
    <row r="301" spans="15:21" x14ac:dyDescent="0.3">
      <c r="O301" s="53">
        <f>Mapping!A295</f>
        <v>0</v>
      </c>
      <c r="P301" s="10">
        <f>COUNTIF(Mapping!F295:H295,"&gt;1")</f>
        <v>0</v>
      </c>
      <c r="Q301" s="10" t="str">
        <f>IF(P301&gt;0.5,Mapping!D295,"0")</f>
        <v>0</v>
      </c>
      <c r="R301" s="10" t="str">
        <f>IF(P301&gt;0.5,Mapping!C295,"0")</f>
        <v>0</v>
      </c>
      <c r="S301" s="10">
        <f>COUNTIF(Mapping!I295:Y295,"&gt;1")</f>
        <v>0</v>
      </c>
      <c r="T301" s="10" t="str">
        <f>IF(S301&gt;0.5,Mapping!D295,"0")</f>
        <v>0</v>
      </c>
      <c r="U301" s="57" t="str">
        <f>IF(S301&gt;0.5,Mapping!C295,"0")</f>
        <v>0</v>
      </c>
    </row>
    <row r="302" spans="15:21" x14ac:dyDescent="0.3">
      <c r="O302" s="53">
        <f>Mapping!A296</f>
        <v>0</v>
      </c>
      <c r="P302" s="10">
        <f>COUNTIF(Mapping!F296:H296,"&gt;1")</f>
        <v>0</v>
      </c>
      <c r="Q302" s="10" t="str">
        <f>IF(P302&gt;0.5,Mapping!D296,"0")</f>
        <v>0</v>
      </c>
      <c r="R302" s="10" t="str">
        <f>IF(P302&gt;0.5,Mapping!C296,"0")</f>
        <v>0</v>
      </c>
      <c r="S302" s="10">
        <f>COUNTIF(Mapping!I296:Y296,"&gt;1")</f>
        <v>0</v>
      </c>
      <c r="T302" s="10" t="str">
        <f>IF(S302&gt;0.5,Mapping!D296,"0")</f>
        <v>0</v>
      </c>
      <c r="U302" s="57" t="str">
        <f>IF(S302&gt;0.5,Mapping!C296,"0")</f>
        <v>0</v>
      </c>
    </row>
    <row r="303" spans="15:21" x14ac:dyDescent="0.3">
      <c r="O303" s="53">
        <f>Mapping!A297</f>
        <v>0</v>
      </c>
      <c r="P303" s="10">
        <f>COUNTIF(Mapping!F297:H297,"&gt;1")</f>
        <v>0</v>
      </c>
      <c r="Q303" s="10" t="str">
        <f>IF(P303&gt;0.5,Mapping!D297,"0")</f>
        <v>0</v>
      </c>
      <c r="R303" s="10" t="str">
        <f>IF(P303&gt;0.5,Mapping!C297,"0")</f>
        <v>0</v>
      </c>
      <c r="S303" s="10">
        <f>COUNTIF(Mapping!I297:Y297,"&gt;1")</f>
        <v>0</v>
      </c>
      <c r="T303" s="10" t="str">
        <f>IF(S303&gt;0.5,Mapping!D297,"0")</f>
        <v>0</v>
      </c>
      <c r="U303" s="57" t="str">
        <f>IF(S303&gt;0.5,Mapping!C297,"0")</f>
        <v>0</v>
      </c>
    </row>
    <row r="304" spans="15:21" x14ac:dyDescent="0.3">
      <c r="O304" s="53">
        <f>Mapping!A298</f>
        <v>0</v>
      </c>
      <c r="P304" s="10">
        <f>COUNTIF(Mapping!F298:H298,"&gt;1")</f>
        <v>0</v>
      </c>
      <c r="Q304" s="10" t="str">
        <f>IF(P304&gt;0.5,Mapping!D298,"0")</f>
        <v>0</v>
      </c>
      <c r="R304" s="10" t="str">
        <f>IF(P304&gt;0.5,Mapping!C298,"0")</f>
        <v>0</v>
      </c>
      <c r="S304" s="10">
        <f>COUNTIF(Mapping!I298:Y298,"&gt;1")</f>
        <v>0</v>
      </c>
      <c r="T304" s="10" t="str">
        <f>IF(S304&gt;0.5,Mapping!D298,"0")</f>
        <v>0</v>
      </c>
      <c r="U304" s="57" t="str">
        <f>IF(S304&gt;0.5,Mapping!C298,"0")</f>
        <v>0</v>
      </c>
    </row>
    <row r="305" spans="15:21" x14ac:dyDescent="0.3">
      <c r="O305" s="53">
        <f>Mapping!A299</f>
        <v>0</v>
      </c>
      <c r="P305" s="10">
        <f>COUNTIF(Mapping!F299:H299,"&gt;1")</f>
        <v>0</v>
      </c>
      <c r="Q305" s="10" t="str">
        <f>IF(P305&gt;0.5,Mapping!D299,"0")</f>
        <v>0</v>
      </c>
      <c r="R305" s="10" t="str">
        <f>IF(P305&gt;0.5,Mapping!C299,"0")</f>
        <v>0</v>
      </c>
      <c r="S305" s="10">
        <f>COUNTIF(Mapping!I299:Y299,"&gt;1")</f>
        <v>0</v>
      </c>
      <c r="T305" s="10" t="str">
        <f>IF(S305&gt;0.5,Mapping!D299,"0")</f>
        <v>0</v>
      </c>
      <c r="U305" s="57" t="str">
        <f>IF(S305&gt;0.5,Mapping!C299,"0")</f>
        <v>0</v>
      </c>
    </row>
    <row r="306" spans="15:21" x14ac:dyDescent="0.3">
      <c r="O306" s="53">
        <f>Mapping!A300</f>
        <v>0</v>
      </c>
      <c r="P306" s="10">
        <f>COUNTIF(Mapping!F300:H300,"&gt;1")</f>
        <v>0</v>
      </c>
      <c r="Q306" s="10" t="str">
        <f>IF(P306&gt;0.5,Mapping!D300,"0")</f>
        <v>0</v>
      </c>
      <c r="R306" s="10" t="str">
        <f>IF(P306&gt;0.5,Mapping!C300,"0")</f>
        <v>0</v>
      </c>
      <c r="S306" s="10">
        <f>COUNTIF(Mapping!I300:Y300,"&gt;1")</f>
        <v>0</v>
      </c>
      <c r="T306" s="10" t="str">
        <f>IF(S306&gt;0.5,Mapping!D300,"0")</f>
        <v>0</v>
      </c>
      <c r="U306" s="57" t="str">
        <f>IF(S306&gt;0.5,Mapping!C300,"0")</f>
        <v>0</v>
      </c>
    </row>
    <row r="307" spans="15:21" x14ac:dyDescent="0.3">
      <c r="O307" s="53">
        <f>Mapping!A301</f>
        <v>0</v>
      </c>
      <c r="P307" s="10">
        <f>COUNTIF(Mapping!F301:H301,"&gt;1")</f>
        <v>0</v>
      </c>
      <c r="Q307" s="10" t="str">
        <f>IF(P307&gt;0.5,Mapping!D301,"0")</f>
        <v>0</v>
      </c>
      <c r="R307" s="10" t="str">
        <f>IF(P307&gt;0.5,Mapping!C301,"0")</f>
        <v>0</v>
      </c>
      <c r="S307" s="10">
        <f>COUNTIF(Mapping!I301:Y301,"&gt;1")</f>
        <v>0</v>
      </c>
      <c r="T307" s="10" t="str">
        <f>IF(S307&gt;0.5,Mapping!D301,"0")</f>
        <v>0</v>
      </c>
      <c r="U307" s="57" t="str">
        <f>IF(S307&gt;0.5,Mapping!C301,"0")</f>
        <v>0</v>
      </c>
    </row>
    <row r="308" spans="15:21" x14ac:dyDescent="0.3">
      <c r="O308" s="53">
        <f>Mapping!A302</f>
        <v>0</v>
      </c>
      <c r="P308" s="10">
        <f>COUNTIF(Mapping!F302:H302,"&gt;1")</f>
        <v>0</v>
      </c>
      <c r="Q308" s="10" t="str">
        <f>IF(P308&gt;0.5,Mapping!D302,"0")</f>
        <v>0</v>
      </c>
      <c r="R308" s="10" t="str">
        <f>IF(P308&gt;0.5,Mapping!C302,"0")</f>
        <v>0</v>
      </c>
      <c r="S308" s="10">
        <f>COUNTIF(Mapping!I302:Y302,"&gt;1")</f>
        <v>0</v>
      </c>
      <c r="T308" s="10" t="str">
        <f>IF(S308&gt;0.5,Mapping!D302,"0")</f>
        <v>0</v>
      </c>
      <c r="U308" s="57" t="str">
        <f>IF(S308&gt;0.5,Mapping!C302,"0")</f>
        <v>0</v>
      </c>
    </row>
    <row r="309" spans="15:21" x14ac:dyDescent="0.3">
      <c r="O309" s="53">
        <f>Mapping!A303</f>
        <v>0</v>
      </c>
      <c r="P309" s="10">
        <f>COUNTIF(Mapping!F303:H303,"&gt;1")</f>
        <v>0</v>
      </c>
      <c r="Q309" s="10" t="str">
        <f>IF(P309&gt;0.5,Mapping!D303,"0")</f>
        <v>0</v>
      </c>
      <c r="R309" s="10" t="str">
        <f>IF(P309&gt;0.5,Mapping!C303,"0")</f>
        <v>0</v>
      </c>
      <c r="S309" s="10">
        <f>COUNTIF(Mapping!I303:Y303,"&gt;1")</f>
        <v>0</v>
      </c>
      <c r="T309" s="10" t="str">
        <f>IF(S309&gt;0.5,Mapping!D303,"0")</f>
        <v>0</v>
      </c>
      <c r="U309" s="57" t="str">
        <f>IF(S309&gt;0.5,Mapping!C303,"0")</f>
        <v>0</v>
      </c>
    </row>
    <row r="310" spans="15:21" x14ac:dyDescent="0.3">
      <c r="O310" s="53">
        <f>Mapping!A304</f>
        <v>0</v>
      </c>
      <c r="P310" s="10">
        <f>COUNTIF(Mapping!F304:H304,"&gt;1")</f>
        <v>0</v>
      </c>
      <c r="Q310" s="10" t="str">
        <f>IF(P310&gt;0.5,Mapping!D304,"0")</f>
        <v>0</v>
      </c>
      <c r="R310" s="10" t="str">
        <f>IF(P310&gt;0.5,Mapping!C304,"0")</f>
        <v>0</v>
      </c>
      <c r="S310" s="10">
        <f>COUNTIF(Mapping!I304:Y304,"&gt;1")</f>
        <v>0</v>
      </c>
      <c r="T310" s="10" t="str">
        <f>IF(S310&gt;0.5,Mapping!D304,"0")</f>
        <v>0</v>
      </c>
      <c r="U310" s="57" t="str">
        <f>IF(S310&gt;0.5,Mapping!C304,"0")</f>
        <v>0</v>
      </c>
    </row>
    <row r="311" spans="15:21" x14ac:dyDescent="0.3">
      <c r="O311" s="53">
        <f>Mapping!A305</f>
        <v>0</v>
      </c>
      <c r="P311" s="10">
        <f>COUNTIF(Mapping!F305:H305,"&gt;1")</f>
        <v>0</v>
      </c>
      <c r="Q311" s="10" t="str">
        <f>IF(P311&gt;0.5,Mapping!D305,"0")</f>
        <v>0</v>
      </c>
      <c r="R311" s="10" t="str">
        <f>IF(P311&gt;0.5,Mapping!C305,"0")</f>
        <v>0</v>
      </c>
      <c r="S311" s="10">
        <f>COUNTIF(Mapping!I305:Y305,"&gt;1")</f>
        <v>0</v>
      </c>
      <c r="T311" s="10" t="str">
        <f>IF(S311&gt;0.5,Mapping!D305,"0")</f>
        <v>0</v>
      </c>
      <c r="U311" s="57" t="str">
        <f>IF(S311&gt;0.5,Mapping!C305,"0")</f>
        <v>0</v>
      </c>
    </row>
    <row r="312" spans="15:21" x14ac:dyDescent="0.3">
      <c r="O312" s="53">
        <f>Mapping!A306</f>
        <v>0</v>
      </c>
      <c r="P312" s="10">
        <f>COUNTIF(Mapping!F306:H306,"&gt;1")</f>
        <v>0</v>
      </c>
      <c r="Q312" s="10" t="str">
        <f>IF(P312&gt;0.5,Mapping!D306,"0")</f>
        <v>0</v>
      </c>
      <c r="R312" s="10" t="str">
        <f>IF(P312&gt;0.5,Mapping!C306,"0")</f>
        <v>0</v>
      </c>
      <c r="S312" s="10">
        <f>COUNTIF(Mapping!I306:Y306,"&gt;1")</f>
        <v>0</v>
      </c>
      <c r="T312" s="10" t="str">
        <f>IF(S312&gt;0.5,Mapping!D306,"0")</f>
        <v>0</v>
      </c>
      <c r="U312" s="57" t="str">
        <f>IF(S312&gt;0.5,Mapping!C306,"0")</f>
        <v>0</v>
      </c>
    </row>
    <row r="313" spans="15:21" x14ac:dyDescent="0.3">
      <c r="O313" s="53">
        <f>Mapping!A307</f>
        <v>0</v>
      </c>
      <c r="P313" s="10">
        <f>COUNTIF(Mapping!F307:H307,"&gt;1")</f>
        <v>0</v>
      </c>
      <c r="Q313" s="10" t="str">
        <f>IF(P313&gt;0.5,Mapping!D307,"0")</f>
        <v>0</v>
      </c>
      <c r="R313" s="10" t="str">
        <f>IF(P313&gt;0.5,Mapping!C307,"0")</f>
        <v>0</v>
      </c>
      <c r="S313" s="10">
        <f>COUNTIF(Mapping!I307:Y307,"&gt;1")</f>
        <v>0</v>
      </c>
      <c r="T313" s="10" t="str">
        <f>IF(S313&gt;0.5,Mapping!D307,"0")</f>
        <v>0</v>
      </c>
      <c r="U313" s="57" t="str">
        <f>IF(S313&gt;0.5,Mapping!C307,"0")</f>
        <v>0</v>
      </c>
    </row>
    <row r="314" spans="15:21" x14ac:dyDescent="0.3">
      <c r="O314" s="53">
        <f>Mapping!A308</f>
        <v>0</v>
      </c>
      <c r="P314" s="10">
        <f>COUNTIF(Mapping!F308:H308,"&gt;1")</f>
        <v>0</v>
      </c>
      <c r="Q314" s="10" t="str">
        <f>IF(P314&gt;0.5,Mapping!D308,"0")</f>
        <v>0</v>
      </c>
      <c r="R314" s="10" t="str">
        <f>IF(P314&gt;0.5,Mapping!C308,"0")</f>
        <v>0</v>
      </c>
      <c r="S314" s="10">
        <f>COUNTIF(Mapping!I308:Y308,"&gt;1")</f>
        <v>0</v>
      </c>
      <c r="T314" s="10" t="str">
        <f>IF(S314&gt;0.5,Mapping!D308,"0")</f>
        <v>0</v>
      </c>
      <c r="U314" s="57" t="str">
        <f>IF(S314&gt;0.5,Mapping!C308,"0")</f>
        <v>0</v>
      </c>
    </row>
    <row r="315" spans="15:21" x14ac:dyDescent="0.3">
      <c r="O315" s="53">
        <f>Mapping!A309</f>
        <v>0</v>
      </c>
      <c r="P315" s="10">
        <f>COUNTIF(Mapping!F309:H309,"&gt;1")</f>
        <v>0</v>
      </c>
      <c r="Q315" s="10" t="str">
        <f>IF(P315&gt;0.5,Mapping!D309,"0")</f>
        <v>0</v>
      </c>
      <c r="R315" s="10" t="str">
        <f>IF(P315&gt;0.5,Mapping!C309,"0")</f>
        <v>0</v>
      </c>
      <c r="S315" s="10">
        <f>COUNTIF(Mapping!I309:Y309,"&gt;1")</f>
        <v>0</v>
      </c>
      <c r="T315" s="10" t="str">
        <f>IF(S315&gt;0.5,Mapping!D309,"0")</f>
        <v>0</v>
      </c>
      <c r="U315" s="57" t="str">
        <f>IF(S315&gt;0.5,Mapping!C309,"0")</f>
        <v>0</v>
      </c>
    </row>
    <row r="316" spans="15:21" x14ac:dyDescent="0.3">
      <c r="O316" s="53">
        <f>Mapping!A310</f>
        <v>0</v>
      </c>
      <c r="P316" s="10">
        <f>COUNTIF(Mapping!F310:H310,"&gt;1")</f>
        <v>0</v>
      </c>
      <c r="Q316" s="10" t="str">
        <f>IF(P316&gt;0.5,Mapping!D310,"0")</f>
        <v>0</v>
      </c>
      <c r="R316" s="10" t="str">
        <f>IF(P316&gt;0.5,Mapping!C310,"0")</f>
        <v>0</v>
      </c>
      <c r="S316" s="10">
        <f>COUNTIF(Mapping!I310:Y310,"&gt;1")</f>
        <v>0</v>
      </c>
      <c r="T316" s="10" t="str">
        <f>IF(S316&gt;0.5,Mapping!D310,"0")</f>
        <v>0</v>
      </c>
      <c r="U316" s="57" t="str">
        <f>IF(S316&gt;0.5,Mapping!C310,"0")</f>
        <v>0</v>
      </c>
    </row>
    <row r="317" spans="15:21" x14ac:dyDescent="0.3">
      <c r="O317" s="53">
        <f>Mapping!A311</f>
        <v>0</v>
      </c>
      <c r="P317" s="10">
        <f>COUNTIF(Mapping!F311:H311,"&gt;1")</f>
        <v>0</v>
      </c>
      <c r="Q317" s="10" t="str">
        <f>IF(P317&gt;0.5,Mapping!D311,"0")</f>
        <v>0</v>
      </c>
      <c r="R317" s="10" t="str">
        <f>IF(P317&gt;0.5,Mapping!C311,"0")</f>
        <v>0</v>
      </c>
      <c r="S317" s="10">
        <f>COUNTIF(Mapping!I311:Y311,"&gt;1")</f>
        <v>0</v>
      </c>
      <c r="T317" s="10" t="str">
        <f>IF(S317&gt;0.5,Mapping!D311,"0")</f>
        <v>0</v>
      </c>
      <c r="U317" s="57" t="str">
        <f>IF(S317&gt;0.5,Mapping!C311,"0")</f>
        <v>0</v>
      </c>
    </row>
    <row r="318" spans="15:21" x14ac:dyDescent="0.3">
      <c r="O318" s="53">
        <f>Mapping!A312</f>
        <v>0</v>
      </c>
      <c r="P318" s="10">
        <f>COUNTIF(Mapping!F312:H312,"&gt;1")</f>
        <v>0</v>
      </c>
      <c r="Q318" s="10" t="str">
        <f>IF(P318&gt;0.5,Mapping!D312,"0")</f>
        <v>0</v>
      </c>
      <c r="R318" s="10" t="str">
        <f>IF(P318&gt;0.5,Mapping!C312,"0")</f>
        <v>0</v>
      </c>
      <c r="S318" s="10">
        <f>COUNTIF(Mapping!I312:Y312,"&gt;1")</f>
        <v>0</v>
      </c>
      <c r="T318" s="10" t="str">
        <f>IF(S318&gt;0.5,Mapping!D312,"0")</f>
        <v>0</v>
      </c>
      <c r="U318" s="57" t="str">
        <f>IF(S318&gt;0.5,Mapping!C312,"0")</f>
        <v>0</v>
      </c>
    </row>
    <row r="319" spans="15:21" x14ac:dyDescent="0.3">
      <c r="O319" s="53">
        <f>Mapping!A313</f>
        <v>0</v>
      </c>
      <c r="P319" s="10">
        <f>COUNTIF(Mapping!F313:H313,"&gt;1")</f>
        <v>0</v>
      </c>
      <c r="Q319" s="10" t="str">
        <f>IF(P319&gt;0.5,Mapping!D313,"0")</f>
        <v>0</v>
      </c>
      <c r="R319" s="10" t="str">
        <f>IF(P319&gt;0.5,Mapping!C313,"0")</f>
        <v>0</v>
      </c>
      <c r="S319" s="10">
        <f>COUNTIF(Mapping!I313:Y313,"&gt;1")</f>
        <v>0</v>
      </c>
      <c r="T319" s="10" t="str">
        <f>IF(S319&gt;0.5,Mapping!D313,"0")</f>
        <v>0</v>
      </c>
      <c r="U319" s="57" t="str">
        <f>IF(S319&gt;0.5,Mapping!C313,"0")</f>
        <v>0</v>
      </c>
    </row>
    <row r="320" spans="15:21" x14ac:dyDescent="0.3">
      <c r="O320" s="53">
        <f>Mapping!A314</f>
        <v>0</v>
      </c>
      <c r="P320" s="10">
        <f>COUNTIF(Mapping!F314:H314,"&gt;1")</f>
        <v>0</v>
      </c>
      <c r="Q320" s="10" t="str">
        <f>IF(P320&gt;0.5,Mapping!D314,"0")</f>
        <v>0</v>
      </c>
      <c r="R320" s="10" t="str">
        <f>IF(P320&gt;0.5,Mapping!C314,"0")</f>
        <v>0</v>
      </c>
      <c r="S320" s="10">
        <f>COUNTIF(Mapping!I314:Y314,"&gt;1")</f>
        <v>0</v>
      </c>
      <c r="T320" s="10" t="str">
        <f>IF(S320&gt;0.5,Mapping!D314,"0")</f>
        <v>0</v>
      </c>
      <c r="U320" s="57" t="str">
        <f>IF(S320&gt;0.5,Mapping!C314,"0")</f>
        <v>0</v>
      </c>
    </row>
    <row r="321" spans="15:21" x14ac:dyDescent="0.3">
      <c r="O321" s="53">
        <f>Mapping!A315</f>
        <v>0</v>
      </c>
      <c r="P321" s="10">
        <f>COUNTIF(Mapping!F315:H315,"&gt;1")</f>
        <v>0</v>
      </c>
      <c r="Q321" s="10" t="str">
        <f>IF(P321&gt;0.5,Mapping!D315,"0")</f>
        <v>0</v>
      </c>
      <c r="R321" s="10" t="str">
        <f>IF(P321&gt;0.5,Mapping!C315,"0")</f>
        <v>0</v>
      </c>
      <c r="S321" s="10">
        <f>COUNTIF(Mapping!I315:Y315,"&gt;1")</f>
        <v>0</v>
      </c>
      <c r="T321" s="10" t="str">
        <f>IF(S321&gt;0.5,Mapping!D315,"0")</f>
        <v>0</v>
      </c>
      <c r="U321" s="57" t="str">
        <f>IF(S321&gt;0.5,Mapping!C315,"0")</f>
        <v>0</v>
      </c>
    </row>
    <row r="322" spans="15:21" x14ac:dyDescent="0.3">
      <c r="O322" s="53">
        <f>Mapping!A316</f>
        <v>0</v>
      </c>
      <c r="P322" s="10">
        <f>COUNTIF(Mapping!F316:H316,"&gt;1")</f>
        <v>0</v>
      </c>
      <c r="Q322" s="10" t="str">
        <f>IF(P322&gt;0.5,Mapping!D316,"0")</f>
        <v>0</v>
      </c>
      <c r="R322" s="10" t="str">
        <f>IF(P322&gt;0.5,Mapping!C316,"0")</f>
        <v>0</v>
      </c>
      <c r="S322" s="10">
        <f>COUNTIF(Mapping!I316:Y316,"&gt;1")</f>
        <v>0</v>
      </c>
      <c r="T322" s="10" t="str">
        <f>IF(S322&gt;0.5,Mapping!D316,"0")</f>
        <v>0</v>
      </c>
      <c r="U322" s="57" t="str">
        <f>IF(S322&gt;0.5,Mapping!C316,"0")</f>
        <v>0</v>
      </c>
    </row>
    <row r="323" spans="15:21" x14ac:dyDescent="0.3">
      <c r="O323" s="53">
        <f>Mapping!A317</f>
        <v>0</v>
      </c>
      <c r="P323" s="10">
        <f>COUNTIF(Mapping!F317:H317,"&gt;1")</f>
        <v>0</v>
      </c>
      <c r="Q323" s="10" t="str">
        <f>IF(P323&gt;0.5,Mapping!D317,"0")</f>
        <v>0</v>
      </c>
      <c r="R323" s="10" t="str">
        <f>IF(P323&gt;0.5,Mapping!C317,"0")</f>
        <v>0</v>
      </c>
      <c r="S323" s="10">
        <f>COUNTIF(Mapping!I317:Y317,"&gt;1")</f>
        <v>0</v>
      </c>
      <c r="T323" s="10" t="str">
        <f>IF(S323&gt;0.5,Mapping!D317,"0")</f>
        <v>0</v>
      </c>
      <c r="U323" s="57" t="str">
        <f>IF(S323&gt;0.5,Mapping!C317,"0")</f>
        <v>0</v>
      </c>
    </row>
    <row r="324" spans="15:21" x14ac:dyDescent="0.3">
      <c r="O324" s="53">
        <f>Mapping!A318</f>
        <v>0</v>
      </c>
      <c r="P324" s="10">
        <f>COUNTIF(Mapping!F318:H318,"&gt;1")</f>
        <v>0</v>
      </c>
      <c r="Q324" s="10" t="str">
        <f>IF(P324&gt;0.5,Mapping!D318,"0")</f>
        <v>0</v>
      </c>
      <c r="R324" s="10" t="str">
        <f>IF(P324&gt;0.5,Mapping!C318,"0")</f>
        <v>0</v>
      </c>
      <c r="S324" s="10">
        <f>COUNTIF(Mapping!I318:Y318,"&gt;1")</f>
        <v>0</v>
      </c>
      <c r="T324" s="10" t="str">
        <f>IF(S324&gt;0.5,Mapping!D318,"0")</f>
        <v>0</v>
      </c>
      <c r="U324" s="57" t="str">
        <f>IF(S324&gt;0.5,Mapping!C318,"0")</f>
        <v>0</v>
      </c>
    </row>
    <row r="325" spans="15:21" x14ac:dyDescent="0.3">
      <c r="O325" s="53">
        <f>Mapping!A319</f>
        <v>0</v>
      </c>
      <c r="P325" s="10">
        <f>COUNTIF(Mapping!F319:H319,"&gt;1")</f>
        <v>0</v>
      </c>
      <c r="Q325" s="10" t="str">
        <f>IF(P325&gt;0.5,Mapping!D319,"0")</f>
        <v>0</v>
      </c>
      <c r="R325" s="10" t="str">
        <f>IF(P325&gt;0.5,Mapping!C319,"0")</f>
        <v>0</v>
      </c>
      <c r="S325" s="10">
        <f>COUNTIF(Mapping!I319:Y319,"&gt;1")</f>
        <v>0</v>
      </c>
      <c r="T325" s="10" t="str">
        <f>IF(S325&gt;0.5,Mapping!D319,"0")</f>
        <v>0</v>
      </c>
      <c r="U325" s="57" t="str">
        <f>IF(S325&gt;0.5,Mapping!C319,"0")</f>
        <v>0</v>
      </c>
    </row>
    <row r="326" spans="15:21" x14ac:dyDescent="0.3">
      <c r="O326" s="53">
        <f>Mapping!A320</f>
        <v>0</v>
      </c>
      <c r="P326" s="10">
        <f>COUNTIF(Mapping!F320:H320,"&gt;1")</f>
        <v>0</v>
      </c>
      <c r="Q326" s="10" t="str">
        <f>IF(P326&gt;0.5,Mapping!D320,"0")</f>
        <v>0</v>
      </c>
      <c r="R326" s="10" t="str">
        <f>IF(P326&gt;0.5,Mapping!C320,"0")</f>
        <v>0</v>
      </c>
      <c r="S326" s="10">
        <f>COUNTIF(Mapping!I320:Y320,"&gt;1")</f>
        <v>0</v>
      </c>
      <c r="T326" s="10" t="str">
        <f>IF(S326&gt;0.5,Mapping!D320,"0")</f>
        <v>0</v>
      </c>
      <c r="U326" s="57" t="str">
        <f>IF(S326&gt;0.5,Mapping!C320,"0")</f>
        <v>0</v>
      </c>
    </row>
    <row r="327" spans="15:21" x14ac:dyDescent="0.3">
      <c r="O327" s="53">
        <f>Mapping!A321</f>
        <v>0</v>
      </c>
      <c r="P327" s="10">
        <f>COUNTIF(Mapping!F321:H321,"&gt;1")</f>
        <v>0</v>
      </c>
      <c r="Q327" s="10" t="str">
        <f>IF(P327&gt;0.5,Mapping!D321,"0")</f>
        <v>0</v>
      </c>
      <c r="R327" s="10" t="str">
        <f>IF(P327&gt;0.5,Mapping!C321,"0")</f>
        <v>0</v>
      </c>
      <c r="S327" s="10">
        <f>COUNTIF(Mapping!I321:Y321,"&gt;1")</f>
        <v>0</v>
      </c>
      <c r="T327" s="10" t="str">
        <f>IF(S327&gt;0.5,Mapping!D321,"0")</f>
        <v>0</v>
      </c>
      <c r="U327" s="57" t="str">
        <f>IF(S327&gt;0.5,Mapping!C321,"0")</f>
        <v>0</v>
      </c>
    </row>
    <row r="328" spans="15:21" x14ac:dyDescent="0.3">
      <c r="O328" s="53">
        <f>Mapping!A322</f>
        <v>0</v>
      </c>
      <c r="P328" s="10">
        <f>COUNTIF(Mapping!F322:H322,"&gt;1")</f>
        <v>0</v>
      </c>
      <c r="Q328" s="10" t="str">
        <f>IF(P328&gt;0.5,Mapping!D322,"0")</f>
        <v>0</v>
      </c>
      <c r="R328" s="10" t="str">
        <f>IF(P328&gt;0.5,Mapping!C322,"0")</f>
        <v>0</v>
      </c>
      <c r="S328" s="10">
        <f>COUNTIF(Mapping!I322:Y322,"&gt;1")</f>
        <v>0</v>
      </c>
      <c r="T328" s="10" t="str">
        <f>IF(S328&gt;0.5,Mapping!D322,"0")</f>
        <v>0</v>
      </c>
      <c r="U328" s="57" t="str">
        <f>IF(S328&gt;0.5,Mapping!C322,"0")</f>
        <v>0</v>
      </c>
    </row>
    <row r="329" spans="15:21" x14ac:dyDescent="0.3">
      <c r="O329" s="53">
        <f>Mapping!A323</f>
        <v>0</v>
      </c>
      <c r="P329" s="10">
        <f>COUNTIF(Mapping!F323:H323,"&gt;1")</f>
        <v>0</v>
      </c>
      <c r="Q329" s="10" t="str">
        <f>IF(P329&gt;0.5,Mapping!D323,"0")</f>
        <v>0</v>
      </c>
      <c r="R329" s="10" t="str">
        <f>IF(P329&gt;0.5,Mapping!C323,"0")</f>
        <v>0</v>
      </c>
      <c r="S329" s="10">
        <f>COUNTIF(Mapping!I323:Y323,"&gt;1")</f>
        <v>0</v>
      </c>
      <c r="T329" s="10" t="str">
        <f>IF(S329&gt;0.5,Mapping!D323,"0")</f>
        <v>0</v>
      </c>
      <c r="U329" s="57" t="str">
        <f>IF(S329&gt;0.5,Mapping!C323,"0")</f>
        <v>0</v>
      </c>
    </row>
    <row r="330" spans="15:21" x14ac:dyDescent="0.3">
      <c r="O330" s="53">
        <f>Mapping!A324</f>
        <v>0</v>
      </c>
      <c r="P330" s="10">
        <f>COUNTIF(Mapping!F324:H324,"&gt;1")</f>
        <v>0</v>
      </c>
      <c r="Q330" s="10" t="str">
        <f>IF(P330&gt;0.5,Mapping!D324,"0")</f>
        <v>0</v>
      </c>
      <c r="R330" s="10" t="str">
        <f>IF(P330&gt;0.5,Mapping!C324,"0")</f>
        <v>0</v>
      </c>
      <c r="S330" s="10">
        <f>COUNTIF(Mapping!I324:Y324,"&gt;1")</f>
        <v>0</v>
      </c>
      <c r="T330" s="10" t="str">
        <f>IF(S330&gt;0.5,Mapping!D324,"0")</f>
        <v>0</v>
      </c>
      <c r="U330" s="57" t="str">
        <f>IF(S330&gt;0.5,Mapping!C324,"0")</f>
        <v>0</v>
      </c>
    </row>
    <row r="331" spans="15:21" x14ac:dyDescent="0.3">
      <c r="O331" s="53">
        <f>Mapping!A325</f>
        <v>0</v>
      </c>
      <c r="P331" s="10">
        <f>COUNTIF(Mapping!F325:H325,"&gt;1")</f>
        <v>0</v>
      </c>
      <c r="Q331" s="10" t="str">
        <f>IF(P331&gt;0.5,Mapping!D325,"0")</f>
        <v>0</v>
      </c>
      <c r="R331" s="10" t="str">
        <f>IF(P331&gt;0.5,Mapping!C325,"0")</f>
        <v>0</v>
      </c>
      <c r="S331" s="10">
        <f>COUNTIF(Mapping!I325:Y325,"&gt;1")</f>
        <v>0</v>
      </c>
      <c r="T331" s="10" t="str">
        <f>IF(S331&gt;0.5,Mapping!D325,"0")</f>
        <v>0</v>
      </c>
      <c r="U331" s="57" t="str">
        <f>IF(S331&gt;0.5,Mapping!C325,"0")</f>
        <v>0</v>
      </c>
    </row>
    <row r="332" spans="15:21" x14ac:dyDescent="0.3">
      <c r="O332" s="53">
        <f>Mapping!A326</f>
        <v>0</v>
      </c>
      <c r="P332" s="10">
        <f>COUNTIF(Mapping!F326:H326,"&gt;1")</f>
        <v>0</v>
      </c>
      <c r="Q332" s="10" t="str">
        <f>IF(P332&gt;0.5,Mapping!D326,"0")</f>
        <v>0</v>
      </c>
      <c r="R332" s="10" t="str">
        <f>IF(P332&gt;0.5,Mapping!C326,"0")</f>
        <v>0</v>
      </c>
      <c r="S332" s="10">
        <f>COUNTIF(Mapping!I326:Y326,"&gt;1")</f>
        <v>0</v>
      </c>
      <c r="T332" s="10" t="str">
        <f>IF(S332&gt;0.5,Mapping!D326,"0")</f>
        <v>0</v>
      </c>
      <c r="U332" s="57" t="str">
        <f>IF(S332&gt;0.5,Mapping!C326,"0")</f>
        <v>0</v>
      </c>
    </row>
    <row r="333" spans="15:21" x14ac:dyDescent="0.3">
      <c r="O333" s="53">
        <f>Mapping!A327</f>
        <v>0</v>
      </c>
      <c r="P333" s="10">
        <f>COUNTIF(Mapping!F327:H327,"&gt;1")</f>
        <v>0</v>
      </c>
      <c r="Q333" s="10" t="str">
        <f>IF(P333&gt;0.5,Mapping!D327,"0")</f>
        <v>0</v>
      </c>
      <c r="R333" s="10" t="str">
        <f>IF(P333&gt;0.5,Mapping!C327,"0")</f>
        <v>0</v>
      </c>
      <c r="S333" s="10">
        <f>COUNTIF(Mapping!I327:Y327,"&gt;1")</f>
        <v>0</v>
      </c>
      <c r="T333" s="10" t="str">
        <f>IF(S333&gt;0.5,Mapping!D327,"0")</f>
        <v>0</v>
      </c>
      <c r="U333" s="57" t="str">
        <f>IF(S333&gt;0.5,Mapping!C327,"0")</f>
        <v>0</v>
      </c>
    </row>
    <row r="334" spans="15:21" x14ac:dyDescent="0.3">
      <c r="O334" s="53">
        <f>Mapping!A328</f>
        <v>0</v>
      </c>
      <c r="P334" s="10">
        <f>COUNTIF(Mapping!F328:H328,"&gt;1")</f>
        <v>0</v>
      </c>
      <c r="Q334" s="10" t="str">
        <f>IF(P334&gt;0.5,Mapping!D328,"0")</f>
        <v>0</v>
      </c>
      <c r="R334" s="10" t="str">
        <f>IF(P334&gt;0.5,Mapping!C328,"0")</f>
        <v>0</v>
      </c>
      <c r="S334" s="10">
        <f>COUNTIF(Mapping!I328:Y328,"&gt;1")</f>
        <v>0</v>
      </c>
      <c r="T334" s="10" t="str">
        <f>IF(S334&gt;0.5,Mapping!D328,"0")</f>
        <v>0</v>
      </c>
      <c r="U334" s="57" t="str">
        <f>IF(S334&gt;0.5,Mapping!C328,"0")</f>
        <v>0</v>
      </c>
    </row>
    <row r="335" spans="15:21" x14ac:dyDescent="0.3">
      <c r="O335" s="53">
        <f>Mapping!A329</f>
        <v>0</v>
      </c>
      <c r="P335" s="10">
        <f>COUNTIF(Mapping!F329:H329,"&gt;1")</f>
        <v>0</v>
      </c>
      <c r="Q335" s="10" t="str">
        <f>IF(P335&gt;0.5,Mapping!D329,"0")</f>
        <v>0</v>
      </c>
      <c r="R335" s="10" t="str">
        <f>IF(P335&gt;0.5,Mapping!C329,"0")</f>
        <v>0</v>
      </c>
      <c r="S335" s="10">
        <f>COUNTIF(Mapping!I329:Y329,"&gt;1")</f>
        <v>0</v>
      </c>
      <c r="T335" s="10" t="str">
        <f>IF(S335&gt;0.5,Mapping!D329,"0")</f>
        <v>0</v>
      </c>
      <c r="U335" s="57" t="str">
        <f>IF(S335&gt;0.5,Mapping!C329,"0")</f>
        <v>0</v>
      </c>
    </row>
    <row r="336" spans="15:21" x14ac:dyDescent="0.3">
      <c r="O336" s="53">
        <f>Mapping!A330</f>
        <v>0</v>
      </c>
      <c r="P336" s="10">
        <f>COUNTIF(Mapping!F330:H330,"&gt;1")</f>
        <v>0</v>
      </c>
      <c r="Q336" s="10" t="str">
        <f>IF(P336&gt;0.5,Mapping!D330,"0")</f>
        <v>0</v>
      </c>
      <c r="R336" s="10" t="str">
        <f>IF(P336&gt;0.5,Mapping!C330,"0")</f>
        <v>0</v>
      </c>
      <c r="S336" s="10">
        <f>COUNTIF(Mapping!I330:Y330,"&gt;1")</f>
        <v>0</v>
      </c>
      <c r="T336" s="10" t="str">
        <f>IF(S336&gt;0.5,Mapping!D330,"0")</f>
        <v>0</v>
      </c>
      <c r="U336" s="57" t="str">
        <f>IF(S336&gt;0.5,Mapping!C330,"0")</f>
        <v>0</v>
      </c>
    </row>
    <row r="337" spans="15:21" x14ac:dyDescent="0.3">
      <c r="O337" s="53">
        <f>Mapping!A331</f>
        <v>0</v>
      </c>
      <c r="P337" s="10">
        <f>COUNTIF(Mapping!F331:H331,"&gt;1")</f>
        <v>0</v>
      </c>
      <c r="Q337" s="10" t="str">
        <f>IF(P337&gt;0.5,Mapping!D331,"0")</f>
        <v>0</v>
      </c>
      <c r="R337" s="10" t="str">
        <f>IF(P337&gt;0.5,Mapping!C331,"0")</f>
        <v>0</v>
      </c>
      <c r="S337" s="10">
        <f>COUNTIF(Mapping!I331:Y331,"&gt;1")</f>
        <v>0</v>
      </c>
      <c r="T337" s="10" t="str">
        <f>IF(S337&gt;0.5,Mapping!D331,"0")</f>
        <v>0</v>
      </c>
      <c r="U337" s="57" t="str">
        <f>IF(S337&gt;0.5,Mapping!C331,"0")</f>
        <v>0</v>
      </c>
    </row>
    <row r="338" spans="15:21" x14ac:dyDescent="0.3">
      <c r="O338" s="53">
        <f>Mapping!A332</f>
        <v>0</v>
      </c>
      <c r="P338" s="10">
        <f>COUNTIF(Mapping!F332:H332,"&gt;1")</f>
        <v>0</v>
      </c>
      <c r="Q338" s="10" t="str">
        <f>IF(P338&gt;0.5,Mapping!D332,"0")</f>
        <v>0</v>
      </c>
      <c r="R338" s="10" t="str">
        <f>IF(P338&gt;0.5,Mapping!C332,"0")</f>
        <v>0</v>
      </c>
      <c r="S338" s="10">
        <f>COUNTIF(Mapping!I332:Y332,"&gt;1")</f>
        <v>0</v>
      </c>
      <c r="T338" s="10" t="str">
        <f>IF(S338&gt;0.5,Mapping!D332,"0")</f>
        <v>0</v>
      </c>
      <c r="U338" s="57" t="str">
        <f>IF(S338&gt;0.5,Mapping!C332,"0")</f>
        <v>0</v>
      </c>
    </row>
    <row r="339" spans="15:21" x14ac:dyDescent="0.3">
      <c r="O339" s="53">
        <f>Mapping!A333</f>
        <v>0</v>
      </c>
      <c r="P339" s="10">
        <f>COUNTIF(Mapping!F333:H333,"&gt;1")</f>
        <v>0</v>
      </c>
      <c r="Q339" s="10" t="str">
        <f>IF(P339&gt;0.5,Mapping!D333,"0")</f>
        <v>0</v>
      </c>
      <c r="R339" s="10" t="str">
        <f>IF(P339&gt;0.5,Mapping!C333,"0")</f>
        <v>0</v>
      </c>
      <c r="S339" s="10">
        <f>COUNTIF(Mapping!I333:Y333,"&gt;1")</f>
        <v>0</v>
      </c>
      <c r="T339" s="10" t="str">
        <f>IF(S339&gt;0.5,Mapping!D333,"0")</f>
        <v>0</v>
      </c>
      <c r="U339" s="57" t="str">
        <f>IF(S339&gt;0.5,Mapping!C333,"0")</f>
        <v>0</v>
      </c>
    </row>
    <row r="340" spans="15:21" x14ac:dyDescent="0.3">
      <c r="O340" s="53">
        <f>Mapping!A334</f>
        <v>0</v>
      </c>
      <c r="P340" s="10">
        <f>COUNTIF(Mapping!F334:H334,"&gt;1")</f>
        <v>0</v>
      </c>
      <c r="Q340" s="10" t="str">
        <f>IF(P340&gt;0.5,Mapping!D334,"0")</f>
        <v>0</v>
      </c>
      <c r="R340" s="10" t="str">
        <f>IF(P340&gt;0.5,Mapping!C334,"0")</f>
        <v>0</v>
      </c>
      <c r="S340" s="10">
        <f>COUNTIF(Mapping!I334:Y334,"&gt;1")</f>
        <v>0</v>
      </c>
      <c r="T340" s="10" t="str">
        <f>IF(S340&gt;0.5,Mapping!D334,"0")</f>
        <v>0</v>
      </c>
      <c r="U340" s="57" t="str">
        <f>IF(S340&gt;0.5,Mapping!C334,"0")</f>
        <v>0</v>
      </c>
    </row>
    <row r="341" spans="15:21" x14ac:dyDescent="0.3">
      <c r="O341" s="53">
        <f>Mapping!A335</f>
        <v>0</v>
      </c>
      <c r="P341" s="10">
        <f>COUNTIF(Mapping!F335:H335,"&gt;1")</f>
        <v>0</v>
      </c>
      <c r="Q341" s="10" t="str">
        <f>IF(P341&gt;0.5,Mapping!D335,"0")</f>
        <v>0</v>
      </c>
      <c r="R341" s="10" t="str">
        <f>IF(P341&gt;0.5,Mapping!C335,"0")</f>
        <v>0</v>
      </c>
      <c r="S341" s="10">
        <f>COUNTIF(Mapping!I335:Y335,"&gt;1")</f>
        <v>0</v>
      </c>
      <c r="T341" s="10" t="str">
        <f>IF(S341&gt;0.5,Mapping!D335,"0")</f>
        <v>0</v>
      </c>
      <c r="U341" s="57" t="str">
        <f>IF(S341&gt;0.5,Mapping!C335,"0")</f>
        <v>0</v>
      </c>
    </row>
    <row r="342" spans="15:21" x14ac:dyDescent="0.3">
      <c r="O342" s="53">
        <f>Mapping!A336</f>
        <v>0</v>
      </c>
      <c r="P342" s="10">
        <f>COUNTIF(Mapping!F336:H336,"&gt;1")</f>
        <v>0</v>
      </c>
      <c r="Q342" s="10" t="str">
        <f>IF(P342&gt;0.5,Mapping!D336,"0")</f>
        <v>0</v>
      </c>
      <c r="R342" s="10" t="str">
        <f>IF(P342&gt;0.5,Mapping!C336,"0")</f>
        <v>0</v>
      </c>
      <c r="S342" s="10">
        <f>COUNTIF(Mapping!I336:Y336,"&gt;1")</f>
        <v>0</v>
      </c>
      <c r="T342" s="10" t="str">
        <f>IF(S342&gt;0.5,Mapping!D336,"0")</f>
        <v>0</v>
      </c>
      <c r="U342" s="57" t="str">
        <f>IF(S342&gt;0.5,Mapping!C336,"0")</f>
        <v>0</v>
      </c>
    </row>
    <row r="343" spans="15:21" x14ac:dyDescent="0.3">
      <c r="O343" s="53">
        <f>Mapping!A337</f>
        <v>0</v>
      </c>
      <c r="P343" s="10">
        <f>COUNTIF(Mapping!F337:H337,"&gt;1")</f>
        <v>0</v>
      </c>
      <c r="Q343" s="10" t="str">
        <f>IF(P343&gt;0.5,Mapping!D337,"0")</f>
        <v>0</v>
      </c>
      <c r="R343" s="10" t="str">
        <f>IF(P343&gt;0.5,Mapping!C337,"0")</f>
        <v>0</v>
      </c>
      <c r="S343" s="10">
        <f>COUNTIF(Mapping!I337:Y337,"&gt;1")</f>
        <v>0</v>
      </c>
      <c r="T343" s="10" t="str">
        <f>IF(S343&gt;0.5,Mapping!D337,"0")</f>
        <v>0</v>
      </c>
      <c r="U343" s="57" t="str">
        <f>IF(S343&gt;0.5,Mapping!C337,"0")</f>
        <v>0</v>
      </c>
    </row>
    <row r="344" spans="15:21" x14ac:dyDescent="0.3">
      <c r="O344" s="53">
        <f>Mapping!A338</f>
        <v>0</v>
      </c>
      <c r="P344" s="10">
        <f>COUNTIF(Mapping!F338:H338,"&gt;1")</f>
        <v>0</v>
      </c>
      <c r="Q344" s="10" t="str">
        <f>IF(P344&gt;0.5,Mapping!D338,"0")</f>
        <v>0</v>
      </c>
      <c r="R344" s="10" t="str">
        <f>IF(P344&gt;0.5,Mapping!C338,"0")</f>
        <v>0</v>
      </c>
      <c r="S344" s="10">
        <f>COUNTIF(Mapping!I338:Y338,"&gt;1")</f>
        <v>0</v>
      </c>
      <c r="T344" s="10" t="str">
        <f>IF(S344&gt;0.5,Mapping!D338,"0")</f>
        <v>0</v>
      </c>
      <c r="U344" s="57" t="str">
        <f>IF(S344&gt;0.5,Mapping!C338,"0")</f>
        <v>0</v>
      </c>
    </row>
    <row r="345" spans="15:21" x14ac:dyDescent="0.3">
      <c r="O345" s="53">
        <f>Mapping!A339</f>
        <v>0</v>
      </c>
      <c r="P345" s="10">
        <f>COUNTIF(Mapping!F339:H339,"&gt;1")</f>
        <v>0</v>
      </c>
      <c r="Q345" s="10" t="str">
        <f>IF(P345&gt;0.5,Mapping!D339,"0")</f>
        <v>0</v>
      </c>
      <c r="R345" s="10" t="str">
        <f>IF(P345&gt;0.5,Mapping!C339,"0")</f>
        <v>0</v>
      </c>
      <c r="S345" s="10">
        <f>COUNTIF(Mapping!I339:Y339,"&gt;1")</f>
        <v>0</v>
      </c>
      <c r="T345" s="10" t="str">
        <f>IF(S345&gt;0.5,Mapping!D339,"0")</f>
        <v>0</v>
      </c>
      <c r="U345" s="57" t="str">
        <f>IF(S345&gt;0.5,Mapping!C339,"0")</f>
        <v>0</v>
      </c>
    </row>
    <row r="346" spans="15:21" x14ac:dyDescent="0.3">
      <c r="O346" s="53">
        <f>Mapping!A340</f>
        <v>0</v>
      </c>
      <c r="P346" s="10">
        <f>COUNTIF(Mapping!F340:H340,"&gt;1")</f>
        <v>0</v>
      </c>
      <c r="Q346" s="10" t="str">
        <f>IF(P346&gt;0.5,Mapping!D340,"0")</f>
        <v>0</v>
      </c>
      <c r="R346" s="10" t="str">
        <f>IF(P346&gt;0.5,Mapping!C340,"0")</f>
        <v>0</v>
      </c>
      <c r="S346" s="10">
        <f>COUNTIF(Mapping!I340:Y340,"&gt;1")</f>
        <v>0</v>
      </c>
      <c r="T346" s="10" t="str">
        <f>IF(S346&gt;0.5,Mapping!D340,"0")</f>
        <v>0</v>
      </c>
      <c r="U346" s="57" t="str">
        <f>IF(S346&gt;0.5,Mapping!C340,"0")</f>
        <v>0</v>
      </c>
    </row>
    <row r="347" spans="15:21" x14ac:dyDescent="0.3">
      <c r="O347" s="53">
        <f>Mapping!A341</f>
        <v>0</v>
      </c>
      <c r="P347" s="10">
        <f>COUNTIF(Mapping!F341:H341,"&gt;1")</f>
        <v>0</v>
      </c>
      <c r="Q347" s="10" t="str">
        <f>IF(P347&gt;0.5,Mapping!D341,"0")</f>
        <v>0</v>
      </c>
      <c r="R347" s="10" t="str">
        <f>IF(P347&gt;0.5,Mapping!C341,"0")</f>
        <v>0</v>
      </c>
      <c r="S347" s="10">
        <f>COUNTIF(Mapping!I341:Y341,"&gt;1")</f>
        <v>0</v>
      </c>
      <c r="T347" s="10" t="str">
        <f>IF(S347&gt;0.5,Mapping!D341,"0")</f>
        <v>0</v>
      </c>
      <c r="U347" s="57" t="str">
        <f>IF(S347&gt;0.5,Mapping!C341,"0")</f>
        <v>0</v>
      </c>
    </row>
    <row r="348" spans="15:21" x14ac:dyDescent="0.3">
      <c r="O348" s="53">
        <f>Mapping!A342</f>
        <v>0</v>
      </c>
      <c r="P348" s="10">
        <f>COUNTIF(Mapping!F342:H342,"&gt;1")</f>
        <v>0</v>
      </c>
      <c r="Q348" s="10" t="str">
        <f>IF(P348&gt;0.5,Mapping!D342,"0")</f>
        <v>0</v>
      </c>
      <c r="R348" s="10" t="str">
        <f>IF(P348&gt;0.5,Mapping!C342,"0")</f>
        <v>0</v>
      </c>
      <c r="S348" s="10">
        <f>COUNTIF(Mapping!I342:Y342,"&gt;1")</f>
        <v>0</v>
      </c>
      <c r="T348" s="10" t="str">
        <f>IF(S348&gt;0.5,Mapping!D342,"0")</f>
        <v>0</v>
      </c>
      <c r="U348" s="57" t="str">
        <f>IF(S348&gt;0.5,Mapping!C342,"0")</f>
        <v>0</v>
      </c>
    </row>
    <row r="349" spans="15:21" x14ac:dyDescent="0.3">
      <c r="O349" s="53">
        <f>Mapping!A343</f>
        <v>0</v>
      </c>
      <c r="P349" s="10">
        <f>COUNTIF(Mapping!F343:H343,"&gt;1")</f>
        <v>0</v>
      </c>
      <c r="Q349" s="10" t="str">
        <f>IF(P349&gt;0.5,Mapping!D343,"0")</f>
        <v>0</v>
      </c>
      <c r="R349" s="10" t="str">
        <f>IF(P349&gt;0.5,Mapping!C343,"0")</f>
        <v>0</v>
      </c>
      <c r="S349" s="10">
        <f>COUNTIF(Mapping!I343:Y343,"&gt;1")</f>
        <v>0</v>
      </c>
      <c r="T349" s="10" t="str">
        <f>IF(S349&gt;0.5,Mapping!D343,"0")</f>
        <v>0</v>
      </c>
      <c r="U349" s="57" t="str">
        <f>IF(S349&gt;0.5,Mapping!C343,"0")</f>
        <v>0</v>
      </c>
    </row>
    <row r="350" spans="15:21" x14ac:dyDescent="0.3">
      <c r="O350" s="53">
        <f>Mapping!A344</f>
        <v>0</v>
      </c>
      <c r="P350" s="10">
        <f>COUNTIF(Mapping!F344:H344,"&gt;1")</f>
        <v>0</v>
      </c>
      <c r="Q350" s="10" t="str">
        <f>IF(P350&gt;0.5,Mapping!D344,"0")</f>
        <v>0</v>
      </c>
      <c r="R350" s="10" t="str">
        <f>IF(P350&gt;0.5,Mapping!C344,"0")</f>
        <v>0</v>
      </c>
      <c r="S350" s="10">
        <f>COUNTIF(Mapping!I344:Y344,"&gt;1")</f>
        <v>0</v>
      </c>
      <c r="T350" s="10" t="str">
        <f>IF(S350&gt;0.5,Mapping!D344,"0")</f>
        <v>0</v>
      </c>
      <c r="U350" s="57" t="str">
        <f>IF(S350&gt;0.5,Mapping!C344,"0")</f>
        <v>0</v>
      </c>
    </row>
    <row r="351" spans="15:21" x14ac:dyDescent="0.3">
      <c r="O351" s="53">
        <f>Mapping!A345</f>
        <v>0</v>
      </c>
      <c r="P351" s="10">
        <f>COUNTIF(Mapping!F345:H345,"&gt;1")</f>
        <v>0</v>
      </c>
      <c r="Q351" s="10" t="str">
        <f>IF(P351&gt;0.5,Mapping!D345,"0")</f>
        <v>0</v>
      </c>
      <c r="R351" s="10" t="str">
        <f>IF(P351&gt;0.5,Mapping!C345,"0")</f>
        <v>0</v>
      </c>
      <c r="S351" s="10">
        <f>COUNTIF(Mapping!I345:Y345,"&gt;1")</f>
        <v>0</v>
      </c>
      <c r="T351" s="10" t="str">
        <f>IF(S351&gt;0.5,Mapping!D345,"0")</f>
        <v>0</v>
      </c>
      <c r="U351" s="57" t="str">
        <f>IF(S351&gt;0.5,Mapping!C345,"0")</f>
        <v>0</v>
      </c>
    </row>
    <row r="352" spans="15:21" x14ac:dyDescent="0.3">
      <c r="O352" s="53">
        <f>Mapping!A346</f>
        <v>0</v>
      </c>
      <c r="P352" s="10">
        <f>COUNTIF(Mapping!F346:H346,"&gt;1")</f>
        <v>0</v>
      </c>
      <c r="Q352" s="10" t="str">
        <f>IF(P352&gt;0.5,Mapping!D346,"0")</f>
        <v>0</v>
      </c>
      <c r="R352" s="10" t="str">
        <f>IF(P352&gt;0.5,Mapping!C346,"0")</f>
        <v>0</v>
      </c>
      <c r="S352" s="10">
        <f>COUNTIF(Mapping!I346:Y346,"&gt;1")</f>
        <v>0</v>
      </c>
      <c r="T352" s="10" t="str">
        <f>IF(S352&gt;0.5,Mapping!D346,"0")</f>
        <v>0</v>
      </c>
      <c r="U352" s="57" t="str">
        <f>IF(S352&gt;0.5,Mapping!C346,"0")</f>
        <v>0</v>
      </c>
    </row>
    <row r="353" spans="15:21" x14ac:dyDescent="0.3">
      <c r="O353" s="53">
        <f>Mapping!A347</f>
        <v>0</v>
      </c>
      <c r="P353" s="10">
        <f>COUNTIF(Mapping!F347:H347,"&gt;1")</f>
        <v>0</v>
      </c>
      <c r="Q353" s="10" t="str">
        <f>IF(P353&gt;0.5,Mapping!D347,"0")</f>
        <v>0</v>
      </c>
      <c r="R353" s="10" t="str">
        <f>IF(P353&gt;0.5,Mapping!C347,"0")</f>
        <v>0</v>
      </c>
      <c r="S353" s="10">
        <f>COUNTIF(Mapping!I347:Y347,"&gt;1")</f>
        <v>0</v>
      </c>
      <c r="T353" s="10" t="str">
        <f>IF(S353&gt;0.5,Mapping!D347,"0")</f>
        <v>0</v>
      </c>
      <c r="U353" s="57" t="str">
        <f>IF(S353&gt;0.5,Mapping!C347,"0")</f>
        <v>0</v>
      </c>
    </row>
    <row r="354" spans="15:21" x14ac:dyDescent="0.3">
      <c r="O354" s="53">
        <f>Mapping!A348</f>
        <v>0</v>
      </c>
      <c r="P354" s="10">
        <f>COUNTIF(Mapping!F348:H348,"&gt;1")</f>
        <v>0</v>
      </c>
      <c r="Q354" s="10" t="str">
        <f>IF(P354&gt;0.5,Mapping!D348,"0")</f>
        <v>0</v>
      </c>
      <c r="R354" s="10" t="str">
        <f>IF(P354&gt;0.5,Mapping!C348,"0")</f>
        <v>0</v>
      </c>
      <c r="S354" s="10">
        <f>COUNTIF(Mapping!I348:Y348,"&gt;1")</f>
        <v>0</v>
      </c>
      <c r="T354" s="10" t="str">
        <f>IF(S354&gt;0.5,Mapping!D348,"0")</f>
        <v>0</v>
      </c>
      <c r="U354" s="57" t="str">
        <f>IF(S354&gt;0.5,Mapping!C348,"0")</f>
        <v>0</v>
      </c>
    </row>
    <row r="355" spans="15:21" x14ac:dyDescent="0.3">
      <c r="O355" s="53">
        <f>Mapping!A349</f>
        <v>0</v>
      </c>
      <c r="P355" s="10">
        <f>COUNTIF(Mapping!F349:H349,"&gt;1")</f>
        <v>0</v>
      </c>
      <c r="Q355" s="10" t="str">
        <f>IF(P355&gt;0.5,Mapping!D349,"0")</f>
        <v>0</v>
      </c>
      <c r="R355" s="10" t="str">
        <f>IF(P355&gt;0.5,Mapping!C349,"0")</f>
        <v>0</v>
      </c>
      <c r="S355" s="10">
        <f>COUNTIF(Mapping!I349:Y349,"&gt;1")</f>
        <v>0</v>
      </c>
      <c r="T355" s="10" t="str">
        <f>IF(S355&gt;0.5,Mapping!D349,"0")</f>
        <v>0</v>
      </c>
      <c r="U355" s="57" t="str">
        <f>IF(S355&gt;0.5,Mapping!C349,"0")</f>
        <v>0</v>
      </c>
    </row>
    <row r="356" spans="15:21" x14ac:dyDescent="0.3">
      <c r="O356" s="53">
        <f>Mapping!A350</f>
        <v>0</v>
      </c>
      <c r="P356" s="10">
        <f>COUNTIF(Mapping!F350:H350,"&gt;1")</f>
        <v>0</v>
      </c>
      <c r="Q356" s="10" t="str">
        <f>IF(P356&gt;0.5,Mapping!D350,"0")</f>
        <v>0</v>
      </c>
      <c r="R356" s="10" t="str">
        <f>IF(P356&gt;0.5,Mapping!C350,"0")</f>
        <v>0</v>
      </c>
      <c r="S356" s="10">
        <f>COUNTIF(Mapping!I350:Y350,"&gt;1")</f>
        <v>0</v>
      </c>
      <c r="T356" s="10" t="str">
        <f>IF(S356&gt;0.5,Mapping!D350,"0")</f>
        <v>0</v>
      </c>
      <c r="U356" s="57" t="str">
        <f>IF(S356&gt;0.5,Mapping!C350,"0")</f>
        <v>0</v>
      </c>
    </row>
    <row r="357" spans="15:21" x14ac:dyDescent="0.3">
      <c r="O357" s="53">
        <f>Mapping!A351</f>
        <v>0</v>
      </c>
      <c r="P357" s="10">
        <f>COUNTIF(Mapping!F351:H351,"&gt;1")</f>
        <v>0</v>
      </c>
      <c r="Q357" s="10" t="str">
        <f>IF(P357&gt;0.5,Mapping!D351,"0")</f>
        <v>0</v>
      </c>
      <c r="R357" s="10" t="str">
        <f>IF(P357&gt;0.5,Mapping!C351,"0")</f>
        <v>0</v>
      </c>
      <c r="S357" s="10">
        <f>COUNTIF(Mapping!I351:Y351,"&gt;1")</f>
        <v>0</v>
      </c>
      <c r="T357" s="10" t="str">
        <f>IF(S357&gt;0.5,Mapping!D351,"0")</f>
        <v>0</v>
      </c>
      <c r="U357" s="57" t="str">
        <f>IF(S357&gt;0.5,Mapping!C351,"0")</f>
        <v>0</v>
      </c>
    </row>
    <row r="358" spans="15:21" x14ac:dyDescent="0.3">
      <c r="O358" s="53">
        <f>Mapping!A352</f>
        <v>0</v>
      </c>
      <c r="P358" s="10">
        <f>COUNTIF(Mapping!F352:H352,"&gt;1")</f>
        <v>0</v>
      </c>
      <c r="Q358" s="10" t="str">
        <f>IF(P358&gt;0.5,Mapping!D352,"0")</f>
        <v>0</v>
      </c>
      <c r="R358" s="10" t="str">
        <f>IF(P358&gt;0.5,Mapping!C352,"0")</f>
        <v>0</v>
      </c>
      <c r="S358" s="10">
        <f>COUNTIF(Mapping!I352:Y352,"&gt;1")</f>
        <v>0</v>
      </c>
      <c r="T358" s="10" t="str">
        <f>IF(S358&gt;0.5,Mapping!D352,"0")</f>
        <v>0</v>
      </c>
      <c r="U358" s="57" t="str">
        <f>IF(S358&gt;0.5,Mapping!C352,"0")</f>
        <v>0</v>
      </c>
    </row>
    <row r="359" spans="15:21" x14ac:dyDescent="0.3">
      <c r="O359" s="53">
        <f>Mapping!A353</f>
        <v>0</v>
      </c>
      <c r="P359" s="10">
        <f>COUNTIF(Mapping!F353:H353,"&gt;1")</f>
        <v>0</v>
      </c>
      <c r="Q359" s="10" t="str">
        <f>IF(P359&gt;0.5,Mapping!D353,"0")</f>
        <v>0</v>
      </c>
      <c r="R359" s="10" t="str">
        <f>IF(P359&gt;0.5,Mapping!C353,"0")</f>
        <v>0</v>
      </c>
      <c r="S359" s="10">
        <f>COUNTIF(Mapping!I353:Y353,"&gt;1")</f>
        <v>0</v>
      </c>
      <c r="T359" s="10" t="str">
        <f>IF(S359&gt;0.5,Mapping!D353,"0")</f>
        <v>0</v>
      </c>
      <c r="U359" s="57" t="str">
        <f>IF(S359&gt;0.5,Mapping!C353,"0")</f>
        <v>0</v>
      </c>
    </row>
    <row r="360" spans="15:21" x14ac:dyDescent="0.3">
      <c r="O360" s="53">
        <f>Mapping!A354</f>
        <v>0</v>
      </c>
      <c r="P360" s="10">
        <f>COUNTIF(Mapping!F354:H354,"&gt;1")</f>
        <v>0</v>
      </c>
      <c r="Q360" s="10" t="str">
        <f>IF(P360&gt;0.5,Mapping!D354,"0")</f>
        <v>0</v>
      </c>
      <c r="R360" s="10" t="str">
        <f>IF(P360&gt;0.5,Mapping!C354,"0")</f>
        <v>0</v>
      </c>
      <c r="S360" s="10">
        <f>COUNTIF(Mapping!I354:Y354,"&gt;1")</f>
        <v>0</v>
      </c>
      <c r="T360" s="10" t="str">
        <f>IF(S360&gt;0.5,Mapping!D354,"0")</f>
        <v>0</v>
      </c>
      <c r="U360" s="57" t="str">
        <f>IF(S360&gt;0.5,Mapping!C354,"0")</f>
        <v>0</v>
      </c>
    </row>
    <row r="361" spans="15:21" x14ac:dyDescent="0.3">
      <c r="O361" s="53">
        <f>Mapping!A355</f>
        <v>0</v>
      </c>
      <c r="P361" s="10">
        <f>COUNTIF(Mapping!F355:H355,"&gt;1")</f>
        <v>0</v>
      </c>
      <c r="Q361" s="10" t="str">
        <f>IF(P361&gt;0.5,Mapping!D355,"0")</f>
        <v>0</v>
      </c>
      <c r="R361" s="10" t="str">
        <f>IF(P361&gt;0.5,Mapping!C355,"0")</f>
        <v>0</v>
      </c>
      <c r="S361" s="10">
        <f>COUNTIF(Mapping!I355:Y355,"&gt;1")</f>
        <v>0</v>
      </c>
      <c r="T361" s="10" t="str">
        <f>IF(S361&gt;0.5,Mapping!D355,"0")</f>
        <v>0</v>
      </c>
      <c r="U361" s="57" t="str">
        <f>IF(S361&gt;0.5,Mapping!C355,"0")</f>
        <v>0</v>
      </c>
    </row>
    <row r="362" spans="15:21" x14ac:dyDescent="0.3">
      <c r="O362" s="53">
        <f>Mapping!A356</f>
        <v>0</v>
      </c>
      <c r="P362" s="10">
        <f>COUNTIF(Mapping!F356:H356,"&gt;1")</f>
        <v>0</v>
      </c>
      <c r="Q362" s="10" t="str">
        <f>IF(P362&gt;0.5,Mapping!D356,"0")</f>
        <v>0</v>
      </c>
      <c r="R362" s="10" t="str">
        <f>IF(P362&gt;0.5,Mapping!C356,"0")</f>
        <v>0</v>
      </c>
      <c r="S362" s="10">
        <f>COUNTIF(Mapping!I356:Y356,"&gt;1")</f>
        <v>0</v>
      </c>
      <c r="T362" s="10" t="str">
        <f>IF(S362&gt;0.5,Mapping!D356,"0")</f>
        <v>0</v>
      </c>
      <c r="U362" s="57" t="str">
        <f>IF(S362&gt;0.5,Mapping!C356,"0")</f>
        <v>0</v>
      </c>
    </row>
    <row r="363" spans="15:21" x14ac:dyDescent="0.3">
      <c r="O363" s="53">
        <f>Mapping!A357</f>
        <v>0</v>
      </c>
      <c r="P363" s="10">
        <f>COUNTIF(Mapping!F357:H357,"&gt;1")</f>
        <v>0</v>
      </c>
      <c r="Q363" s="10" t="str">
        <f>IF(P363&gt;0.5,Mapping!D357,"0")</f>
        <v>0</v>
      </c>
      <c r="R363" s="10" t="str">
        <f>IF(P363&gt;0.5,Mapping!C357,"0")</f>
        <v>0</v>
      </c>
      <c r="S363" s="10">
        <f>COUNTIF(Mapping!I357:Y357,"&gt;1")</f>
        <v>0</v>
      </c>
      <c r="T363" s="10" t="str">
        <f>IF(S363&gt;0.5,Mapping!D357,"0")</f>
        <v>0</v>
      </c>
      <c r="U363" s="57" t="str">
        <f>IF(S363&gt;0.5,Mapping!C357,"0")</f>
        <v>0</v>
      </c>
    </row>
    <row r="364" spans="15:21" x14ac:dyDescent="0.3">
      <c r="O364" s="53">
        <f>Mapping!A358</f>
        <v>0</v>
      </c>
      <c r="P364" s="10">
        <f>COUNTIF(Mapping!F358:H358,"&gt;1")</f>
        <v>0</v>
      </c>
      <c r="Q364" s="10" t="str">
        <f>IF(P364&gt;0.5,Mapping!D358,"0")</f>
        <v>0</v>
      </c>
      <c r="R364" s="10" t="str">
        <f>IF(P364&gt;0.5,Mapping!C358,"0")</f>
        <v>0</v>
      </c>
      <c r="S364" s="10">
        <f>COUNTIF(Mapping!I358:Y358,"&gt;1")</f>
        <v>0</v>
      </c>
      <c r="T364" s="10" t="str">
        <f>IF(S364&gt;0.5,Mapping!D358,"0")</f>
        <v>0</v>
      </c>
      <c r="U364" s="57" t="str">
        <f>IF(S364&gt;0.5,Mapping!C358,"0")</f>
        <v>0</v>
      </c>
    </row>
    <row r="365" spans="15:21" x14ac:dyDescent="0.3">
      <c r="O365" s="53">
        <f>Mapping!A359</f>
        <v>0</v>
      </c>
      <c r="P365" s="10">
        <f>COUNTIF(Mapping!F359:H359,"&gt;1")</f>
        <v>0</v>
      </c>
      <c r="Q365" s="10" t="str">
        <f>IF(P365&gt;0.5,Mapping!D359,"0")</f>
        <v>0</v>
      </c>
      <c r="R365" s="10" t="str">
        <f>IF(P365&gt;0.5,Mapping!C359,"0")</f>
        <v>0</v>
      </c>
      <c r="S365" s="10">
        <f>COUNTIF(Mapping!I359:Y359,"&gt;1")</f>
        <v>0</v>
      </c>
      <c r="T365" s="10" t="str">
        <f>IF(S365&gt;0.5,Mapping!D359,"0")</f>
        <v>0</v>
      </c>
      <c r="U365" s="57" t="str">
        <f>IF(S365&gt;0.5,Mapping!C359,"0")</f>
        <v>0</v>
      </c>
    </row>
    <row r="366" spans="15:21" x14ac:dyDescent="0.3">
      <c r="O366" s="53">
        <f>Mapping!A360</f>
        <v>0</v>
      </c>
      <c r="P366" s="10">
        <f>COUNTIF(Mapping!F360:H360,"&gt;1")</f>
        <v>0</v>
      </c>
      <c r="Q366" s="10" t="str">
        <f>IF(P366&gt;0.5,Mapping!D360,"0")</f>
        <v>0</v>
      </c>
      <c r="R366" s="10" t="str">
        <f>IF(P366&gt;0.5,Mapping!C360,"0")</f>
        <v>0</v>
      </c>
      <c r="S366" s="10">
        <f>COUNTIF(Mapping!I360:Y360,"&gt;1")</f>
        <v>0</v>
      </c>
      <c r="T366" s="10" t="str">
        <f>IF(S366&gt;0.5,Mapping!D360,"0")</f>
        <v>0</v>
      </c>
      <c r="U366" s="57" t="str">
        <f>IF(S366&gt;0.5,Mapping!C360,"0")</f>
        <v>0</v>
      </c>
    </row>
    <row r="367" spans="15:21" x14ac:dyDescent="0.3">
      <c r="O367" s="53">
        <f>Mapping!A361</f>
        <v>0</v>
      </c>
      <c r="P367" s="10">
        <f>COUNTIF(Mapping!F361:H361,"&gt;1")</f>
        <v>0</v>
      </c>
      <c r="Q367" s="10" t="str">
        <f>IF(P367&gt;0.5,Mapping!D361,"0")</f>
        <v>0</v>
      </c>
      <c r="R367" s="10" t="str">
        <f>IF(P367&gt;0.5,Mapping!C361,"0")</f>
        <v>0</v>
      </c>
      <c r="S367" s="10">
        <f>COUNTIF(Mapping!I361:Y361,"&gt;1")</f>
        <v>0</v>
      </c>
      <c r="T367" s="10" t="str">
        <f>IF(S367&gt;0.5,Mapping!D361,"0")</f>
        <v>0</v>
      </c>
      <c r="U367" s="57" t="str">
        <f>IF(S367&gt;0.5,Mapping!C361,"0")</f>
        <v>0</v>
      </c>
    </row>
    <row r="368" spans="15:21" x14ac:dyDescent="0.3">
      <c r="O368" s="53">
        <f>Mapping!A362</f>
        <v>0</v>
      </c>
      <c r="P368" s="10">
        <f>COUNTIF(Mapping!F362:H362,"&gt;1")</f>
        <v>0</v>
      </c>
      <c r="Q368" s="10" t="str">
        <f>IF(P368&gt;0.5,Mapping!D362,"0")</f>
        <v>0</v>
      </c>
      <c r="R368" s="10" t="str">
        <f>IF(P368&gt;0.5,Mapping!C362,"0")</f>
        <v>0</v>
      </c>
      <c r="S368" s="10">
        <f>COUNTIF(Mapping!I362:Y362,"&gt;1")</f>
        <v>0</v>
      </c>
      <c r="T368" s="10" t="str">
        <f>IF(S368&gt;0.5,Mapping!D362,"0")</f>
        <v>0</v>
      </c>
      <c r="U368" s="57" t="str">
        <f>IF(S368&gt;0.5,Mapping!C362,"0")</f>
        <v>0</v>
      </c>
    </row>
    <row r="369" spans="15:21" x14ac:dyDescent="0.3">
      <c r="O369" s="53">
        <f>Mapping!A363</f>
        <v>0</v>
      </c>
      <c r="P369" s="10">
        <f>COUNTIF(Mapping!F363:H363,"&gt;1")</f>
        <v>0</v>
      </c>
      <c r="Q369" s="10" t="str">
        <f>IF(P369&gt;0.5,Mapping!D363,"0")</f>
        <v>0</v>
      </c>
      <c r="R369" s="10" t="str">
        <f>IF(P369&gt;0.5,Mapping!C363,"0")</f>
        <v>0</v>
      </c>
      <c r="S369" s="10">
        <f>COUNTIF(Mapping!I363:Y363,"&gt;1")</f>
        <v>0</v>
      </c>
      <c r="T369" s="10" t="str">
        <f>IF(S369&gt;0.5,Mapping!D363,"0")</f>
        <v>0</v>
      </c>
      <c r="U369" s="57" t="str">
        <f>IF(S369&gt;0.5,Mapping!C363,"0")</f>
        <v>0</v>
      </c>
    </row>
    <row r="370" spans="15:21" x14ac:dyDescent="0.3">
      <c r="O370" s="53">
        <f>Mapping!A364</f>
        <v>0</v>
      </c>
      <c r="P370" s="10">
        <f>COUNTIF(Mapping!F364:H364,"&gt;1")</f>
        <v>0</v>
      </c>
      <c r="Q370" s="10" t="str">
        <f>IF(P370&gt;0.5,Mapping!D364,"0")</f>
        <v>0</v>
      </c>
      <c r="R370" s="10" t="str">
        <f>IF(P370&gt;0.5,Mapping!C364,"0")</f>
        <v>0</v>
      </c>
      <c r="S370" s="10">
        <f>COUNTIF(Mapping!I364:Y364,"&gt;1")</f>
        <v>0</v>
      </c>
      <c r="T370" s="10" t="str">
        <f>IF(S370&gt;0.5,Mapping!D364,"0")</f>
        <v>0</v>
      </c>
      <c r="U370" s="57" t="str">
        <f>IF(S370&gt;0.5,Mapping!C364,"0")</f>
        <v>0</v>
      </c>
    </row>
    <row r="371" spans="15:21" x14ac:dyDescent="0.3">
      <c r="O371" s="53">
        <f>Mapping!A365</f>
        <v>0</v>
      </c>
      <c r="P371" s="10">
        <f>COUNTIF(Mapping!F365:H365,"&gt;1")</f>
        <v>0</v>
      </c>
      <c r="Q371" s="10" t="str">
        <f>IF(P371&gt;0.5,Mapping!D365,"0")</f>
        <v>0</v>
      </c>
      <c r="R371" s="10" t="str">
        <f>IF(P371&gt;0.5,Mapping!C365,"0")</f>
        <v>0</v>
      </c>
      <c r="S371" s="10">
        <f>COUNTIF(Mapping!I365:Y365,"&gt;1")</f>
        <v>0</v>
      </c>
      <c r="T371" s="10" t="str">
        <f>IF(S371&gt;0.5,Mapping!D365,"0")</f>
        <v>0</v>
      </c>
      <c r="U371" s="57" t="str">
        <f>IF(S371&gt;0.5,Mapping!C365,"0")</f>
        <v>0</v>
      </c>
    </row>
    <row r="372" spans="15:21" x14ac:dyDescent="0.3">
      <c r="O372" s="53">
        <f>Mapping!A366</f>
        <v>0</v>
      </c>
      <c r="P372" s="10">
        <f>COUNTIF(Mapping!F366:H366,"&gt;1")</f>
        <v>0</v>
      </c>
      <c r="Q372" s="10" t="str">
        <f>IF(P372&gt;0.5,Mapping!D366,"0")</f>
        <v>0</v>
      </c>
      <c r="R372" s="10" t="str">
        <f>IF(P372&gt;0.5,Mapping!C366,"0")</f>
        <v>0</v>
      </c>
      <c r="S372" s="10">
        <f>COUNTIF(Mapping!I366:Y366,"&gt;1")</f>
        <v>0</v>
      </c>
      <c r="T372" s="10" t="str">
        <f>IF(S372&gt;0.5,Mapping!D366,"0")</f>
        <v>0</v>
      </c>
      <c r="U372" s="57" t="str">
        <f>IF(S372&gt;0.5,Mapping!C366,"0")</f>
        <v>0</v>
      </c>
    </row>
    <row r="373" spans="15:21" x14ac:dyDescent="0.3">
      <c r="O373" s="53">
        <f>Mapping!A367</f>
        <v>0</v>
      </c>
      <c r="P373" s="10">
        <f>COUNTIF(Mapping!F367:H367,"&gt;1")</f>
        <v>0</v>
      </c>
      <c r="Q373" s="10" t="str">
        <f>IF(P373&gt;0.5,Mapping!D367,"0")</f>
        <v>0</v>
      </c>
      <c r="R373" s="10" t="str">
        <f>IF(P373&gt;0.5,Mapping!C367,"0")</f>
        <v>0</v>
      </c>
      <c r="S373" s="10">
        <f>COUNTIF(Mapping!I367:Y367,"&gt;1")</f>
        <v>0</v>
      </c>
      <c r="T373" s="10" t="str">
        <f>IF(S373&gt;0.5,Mapping!D367,"0")</f>
        <v>0</v>
      </c>
      <c r="U373" s="57" t="str">
        <f>IF(S373&gt;0.5,Mapping!C367,"0")</f>
        <v>0</v>
      </c>
    </row>
    <row r="374" spans="15:21" x14ac:dyDescent="0.3">
      <c r="O374" s="53">
        <f>Mapping!A368</f>
        <v>0</v>
      </c>
      <c r="P374" s="10">
        <f>COUNTIF(Mapping!F368:H368,"&gt;1")</f>
        <v>0</v>
      </c>
      <c r="Q374" s="10" t="str">
        <f>IF(P374&gt;0.5,Mapping!D368,"0")</f>
        <v>0</v>
      </c>
      <c r="R374" s="10" t="str">
        <f>IF(P374&gt;0.5,Mapping!C368,"0")</f>
        <v>0</v>
      </c>
      <c r="S374" s="10">
        <f>COUNTIF(Mapping!I368:Y368,"&gt;1")</f>
        <v>0</v>
      </c>
      <c r="T374" s="10" t="str">
        <f>IF(S374&gt;0.5,Mapping!D368,"0")</f>
        <v>0</v>
      </c>
      <c r="U374" s="57" t="str">
        <f>IF(S374&gt;0.5,Mapping!C368,"0")</f>
        <v>0</v>
      </c>
    </row>
    <row r="375" spans="15:21" x14ac:dyDescent="0.3">
      <c r="O375" s="53">
        <f>Mapping!A369</f>
        <v>0</v>
      </c>
      <c r="P375" s="10">
        <f>COUNTIF(Mapping!F369:H369,"&gt;1")</f>
        <v>0</v>
      </c>
      <c r="Q375" s="10" t="str">
        <f>IF(P375&gt;0.5,Mapping!D369,"0")</f>
        <v>0</v>
      </c>
      <c r="R375" s="10" t="str">
        <f>IF(P375&gt;0.5,Mapping!C369,"0")</f>
        <v>0</v>
      </c>
      <c r="S375" s="10">
        <f>COUNTIF(Mapping!I369:Y369,"&gt;1")</f>
        <v>0</v>
      </c>
      <c r="T375" s="10" t="str">
        <f>IF(S375&gt;0.5,Mapping!D369,"0")</f>
        <v>0</v>
      </c>
      <c r="U375" s="57" t="str">
        <f>IF(S375&gt;0.5,Mapping!C369,"0")</f>
        <v>0</v>
      </c>
    </row>
    <row r="376" spans="15:21" x14ac:dyDescent="0.3">
      <c r="O376" s="53">
        <f>Mapping!A370</f>
        <v>0</v>
      </c>
      <c r="P376" s="10">
        <f>COUNTIF(Mapping!F370:H370,"&gt;1")</f>
        <v>0</v>
      </c>
      <c r="Q376" s="10" t="str">
        <f>IF(P376&gt;0.5,Mapping!D370,"0")</f>
        <v>0</v>
      </c>
      <c r="R376" s="10" t="str">
        <f>IF(P376&gt;0.5,Mapping!C370,"0")</f>
        <v>0</v>
      </c>
      <c r="S376" s="10">
        <f>COUNTIF(Mapping!I370:Y370,"&gt;1")</f>
        <v>0</v>
      </c>
      <c r="T376" s="10" t="str">
        <f>IF(S376&gt;0.5,Mapping!D370,"0")</f>
        <v>0</v>
      </c>
      <c r="U376" s="57" t="str">
        <f>IF(S376&gt;0.5,Mapping!C370,"0")</f>
        <v>0</v>
      </c>
    </row>
    <row r="377" spans="15:21" x14ac:dyDescent="0.3">
      <c r="O377" s="53">
        <f>Mapping!A371</f>
        <v>0</v>
      </c>
      <c r="P377" s="10">
        <f>COUNTIF(Mapping!F371:H371,"&gt;1")</f>
        <v>0</v>
      </c>
      <c r="Q377" s="10" t="str">
        <f>IF(P377&gt;0.5,Mapping!D371,"0")</f>
        <v>0</v>
      </c>
      <c r="R377" s="10" t="str">
        <f>IF(P377&gt;0.5,Mapping!C371,"0")</f>
        <v>0</v>
      </c>
      <c r="S377" s="10">
        <f>COUNTIF(Mapping!I371:Y371,"&gt;1")</f>
        <v>0</v>
      </c>
      <c r="T377" s="10" t="str">
        <f>IF(S377&gt;0.5,Mapping!D371,"0")</f>
        <v>0</v>
      </c>
      <c r="U377" s="57" t="str">
        <f>IF(S377&gt;0.5,Mapping!C371,"0")</f>
        <v>0</v>
      </c>
    </row>
    <row r="378" spans="15:21" x14ac:dyDescent="0.3">
      <c r="O378" s="53">
        <f>Mapping!A372</f>
        <v>0</v>
      </c>
      <c r="P378" s="10">
        <f>COUNTIF(Mapping!F372:H372,"&gt;1")</f>
        <v>0</v>
      </c>
      <c r="Q378" s="10" t="str">
        <f>IF(P378&gt;0.5,Mapping!D372,"0")</f>
        <v>0</v>
      </c>
      <c r="R378" s="10" t="str">
        <f>IF(P378&gt;0.5,Mapping!C372,"0")</f>
        <v>0</v>
      </c>
      <c r="S378" s="10">
        <f>COUNTIF(Mapping!I372:Y372,"&gt;1")</f>
        <v>0</v>
      </c>
      <c r="T378" s="10" t="str">
        <f>IF(S378&gt;0.5,Mapping!D372,"0")</f>
        <v>0</v>
      </c>
      <c r="U378" s="57" t="str">
        <f>IF(S378&gt;0.5,Mapping!C372,"0")</f>
        <v>0</v>
      </c>
    </row>
    <row r="379" spans="15:21" x14ac:dyDescent="0.3">
      <c r="O379" s="53">
        <f>Mapping!A373</f>
        <v>0</v>
      </c>
      <c r="P379" s="10">
        <f>COUNTIF(Mapping!F373:H373,"&gt;1")</f>
        <v>0</v>
      </c>
      <c r="Q379" s="10" t="str">
        <f>IF(P379&gt;0.5,Mapping!D373,"0")</f>
        <v>0</v>
      </c>
      <c r="R379" s="10" t="str">
        <f>IF(P379&gt;0.5,Mapping!C373,"0")</f>
        <v>0</v>
      </c>
      <c r="S379" s="10">
        <f>COUNTIF(Mapping!I373:Y373,"&gt;1")</f>
        <v>0</v>
      </c>
      <c r="T379" s="10" t="str">
        <f>IF(S379&gt;0.5,Mapping!D373,"0")</f>
        <v>0</v>
      </c>
      <c r="U379" s="57" t="str">
        <f>IF(S379&gt;0.5,Mapping!C373,"0")</f>
        <v>0</v>
      </c>
    </row>
    <row r="380" spans="15:21" x14ac:dyDescent="0.3">
      <c r="O380" s="53">
        <f>Mapping!A374</f>
        <v>0</v>
      </c>
      <c r="P380" s="10">
        <f>COUNTIF(Mapping!F374:H374,"&gt;1")</f>
        <v>0</v>
      </c>
      <c r="Q380" s="10" t="str">
        <f>IF(P380&gt;0.5,Mapping!D374,"0")</f>
        <v>0</v>
      </c>
      <c r="R380" s="10" t="str">
        <f>IF(P380&gt;0.5,Mapping!C374,"0")</f>
        <v>0</v>
      </c>
      <c r="S380" s="10">
        <f>COUNTIF(Mapping!I374:Y374,"&gt;1")</f>
        <v>0</v>
      </c>
      <c r="T380" s="10" t="str">
        <f>IF(S380&gt;0.5,Mapping!D374,"0")</f>
        <v>0</v>
      </c>
      <c r="U380" s="57" t="str">
        <f>IF(S380&gt;0.5,Mapping!C374,"0")</f>
        <v>0</v>
      </c>
    </row>
    <row r="381" spans="15:21" x14ac:dyDescent="0.3">
      <c r="O381" s="53">
        <f>Mapping!A375</f>
        <v>0</v>
      </c>
      <c r="P381" s="10">
        <f>COUNTIF(Mapping!F375:H375,"&gt;1")</f>
        <v>0</v>
      </c>
      <c r="Q381" s="10" t="str">
        <f>IF(P381&gt;0.5,Mapping!D375,"0")</f>
        <v>0</v>
      </c>
      <c r="R381" s="10" t="str">
        <f>IF(P381&gt;0.5,Mapping!C375,"0")</f>
        <v>0</v>
      </c>
      <c r="S381" s="10">
        <f>COUNTIF(Mapping!I375:Y375,"&gt;1")</f>
        <v>0</v>
      </c>
      <c r="T381" s="10" t="str">
        <f>IF(S381&gt;0.5,Mapping!D375,"0")</f>
        <v>0</v>
      </c>
      <c r="U381" s="57" t="str">
        <f>IF(S381&gt;0.5,Mapping!C375,"0")</f>
        <v>0</v>
      </c>
    </row>
    <row r="382" spans="15:21" x14ac:dyDescent="0.3">
      <c r="O382" s="53">
        <f>Mapping!A376</f>
        <v>0</v>
      </c>
      <c r="P382" s="10">
        <f>COUNTIF(Mapping!F376:H376,"&gt;1")</f>
        <v>0</v>
      </c>
      <c r="Q382" s="10" t="str">
        <f>IF(P382&gt;0.5,Mapping!D376,"0")</f>
        <v>0</v>
      </c>
      <c r="R382" s="10" t="str">
        <f>IF(P382&gt;0.5,Mapping!C376,"0")</f>
        <v>0</v>
      </c>
      <c r="S382" s="10">
        <f>COUNTIF(Mapping!I376:Y376,"&gt;1")</f>
        <v>0</v>
      </c>
      <c r="T382" s="10" t="str">
        <f>IF(S382&gt;0.5,Mapping!D376,"0")</f>
        <v>0</v>
      </c>
      <c r="U382" s="57" t="str">
        <f>IF(S382&gt;0.5,Mapping!C376,"0")</f>
        <v>0</v>
      </c>
    </row>
    <row r="383" spans="15:21" x14ac:dyDescent="0.3">
      <c r="O383" s="53">
        <f>Mapping!A377</f>
        <v>0</v>
      </c>
      <c r="P383" s="10">
        <f>COUNTIF(Mapping!F377:H377,"&gt;1")</f>
        <v>0</v>
      </c>
      <c r="Q383" s="10" t="str">
        <f>IF(P383&gt;0.5,Mapping!D377,"0")</f>
        <v>0</v>
      </c>
      <c r="R383" s="10" t="str">
        <f>IF(P383&gt;0.5,Mapping!C377,"0")</f>
        <v>0</v>
      </c>
      <c r="S383" s="10">
        <f>COUNTIF(Mapping!I377:Y377,"&gt;1")</f>
        <v>0</v>
      </c>
      <c r="T383" s="10" t="str">
        <f>IF(S383&gt;0.5,Mapping!D377,"0")</f>
        <v>0</v>
      </c>
      <c r="U383" s="57" t="str">
        <f>IF(S383&gt;0.5,Mapping!C377,"0")</f>
        <v>0</v>
      </c>
    </row>
    <row r="384" spans="15:21" x14ac:dyDescent="0.3">
      <c r="O384" s="53">
        <f>Mapping!A378</f>
        <v>0</v>
      </c>
      <c r="P384" s="10">
        <f>COUNTIF(Mapping!F378:H378,"&gt;1")</f>
        <v>0</v>
      </c>
      <c r="Q384" s="10" t="str">
        <f>IF(P384&gt;0.5,Mapping!D378,"0")</f>
        <v>0</v>
      </c>
      <c r="R384" s="10" t="str">
        <f>IF(P384&gt;0.5,Mapping!C378,"0")</f>
        <v>0</v>
      </c>
      <c r="S384" s="10">
        <f>COUNTIF(Mapping!I378:Y378,"&gt;1")</f>
        <v>0</v>
      </c>
      <c r="T384" s="10" t="str">
        <f>IF(S384&gt;0.5,Mapping!D378,"0")</f>
        <v>0</v>
      </c>
      <c r="U384" s="57" t="str">
        <f>IF(S384&gt;0.5,Mapping!C378,"0")</f>
        <v>0</v>
      </c>
    </row>
    <row r="385" spans="15:21" x14ac:dyDescent="0.3">
      <c r="O385" s="53">
        <f>Mapping!A379</f>
        <v>0</v>
      </c>
      <c r="P385" s="10">
        <f>COUNTIF(Mapping!F379:H379,"&gt;1")</f>
        <v>0</v>
      </c>
      <c r="Q385" s="10" t="str">
        <f>IF(P385&gt;0.5,Mapping!D379,"0")</f>
        <v>0</v>
      </c>
      <c r="R385" s="10" t="str">
        <f>IF(P385&gt;0.5,Mapping!C379,"0")</f>
        <v>0</v>
      </c>
      <c r="S385" s="10">
        <f>COUNTIF(Mapping!I379:Y379,"&gt;1")</f>
        <v>0</v>
      </c>
      <c r="T385" s="10" t="str">
        <f>IF(S385&gt;0.5,Mapping!D379,"0")</f>
        <v>0</v>
      </c>
      <c r="U385" s="57" t="str">
        <f>IF(S385&gt;0.5,Mapping!C379,"0")</f>
        <v>0</v>
      </c>
    </row>
    <row r="386" spans="15:21" x14ac:dyDescent="0.3">
      <c r="O386" s="53">
        <f>Mapping!A380</f>
        <v>0</v>
      </c>
      <c r="P386" s="10">
        <f>COUNTIF(Mapping!F380:H380,"&gt;1")</f>
        <v>0</v>
      </c>
      <c r="Q386" s="10" t="str">
        <f>IF(P386&gt;0.5,Mapping!D380,"0")</f>
        <v>0</v>
      </c>
      <c r="R386" s="10" t="str">
        <f>IF(P386&gt;0.5,Mapping!C380,"0")</f>
        <v>0</v>
      </c>
      <c r="S386" s="10">
        <f>COUNTIF(Mapping!I380:Y380,"&gt;1")</f>
        <v>0</v>
      </c>
      <c r="T386" s="10" t="str">
        <f>IF(S386&gt;0.5,Mapping!D380,"0")</f>
        <v>0</v>
      </c>
      <c r="U386" s="57" t="str">
        <f>IF(S386&gt;0.5,Mapping!C380,"0")</f>
        <v>0</v>
      </c>
    </row>
    <row r="387" spans="15:21" x14ac:dyDescent="0.3">
      <c r="O387" s="53">
        <f>Mapping!A381</f>
        <v>0</v>
      </c>
      <c r="P387" s="10">
        <f>COUNTIF(Mapping!F381:H381,"&gt;1")</f>
        <v>0</v>
      </c>
      <c r="Q387" s="10" t="str">
        <f>IF(P387&gt;0.5,Mapping!D381,"0")</f>
        <v>0</v>
      </c>
      <c r="R387" s="10" t="str">
        <f>IF(P387&gt;0.5,Mapping!C381,"0")</f>
        <v>0</v>
      </c>
      <c r="S387" s="10">
        <f>COUNTIF(Mapping!I381:Y381,"&gt;1")</f>
        <v>0</v>
      </c>
      <c r="T387" s="10" t="str">
        <f>IF(S387&gt;0.5,Mapping!D381,"0")</f>
        <v>0</v>
      </c>
      <c r="U387" s="57" t="str">
        <f>IF(S387&gt;0.5,Mapping!C381,"0")</f>
        <v>0</v>
      </c>
    </row>
    <row r="388" spans="15:21" x14ac:dyDescent="0.3">
      <c r="O388" s="53">
        <f>Mapping!A382</f>
        <v>0</v>
      </c>
      <c r="P388" s="10">
        <f>COUNTIF(Mapping!F382:H382,"&gt;1")</f>
        <v>0</v>
      </c>
      <c r="Q388" s="10" t="str">
        <f>IF(P388&gt;0.5,Mapping!D382,"0")</f>
        <v>0</v>
      </c>
      <c r="R388" s="10" t="str">
        <f>IF(P388&gt;0.5,Mapping!C382,"0")</f>
        <v>0</v>
      </c>
      <c r="S388" s="10">
        <f>COUNTIF(Mapping!I382:Y382,"&gt;1")</f>
        <v>0</v>
      </c>
      <c r="T388" s="10" t="str">
        <f>IF(S388&gt;0.5,Mapping!D382,"0")</f>
        <v>0</v>
      </c>
      <c r="U388" s="57" t="str">
        <f>IF(S388&gt;0.5,Mapping!C382,"0")</f>
        <v>0</v>
      </c>
    </row>
    <row r="389" spans="15:21" x14ac:dyDescent="0.3">
      <c r="O389" s="53">
        <f>Mapping!A383</f>
        <v>0</v>
      </c>
      <c r="P389" s="10">
        <f>COUNTIF(Mapping!F383:H383,"&gt;1")</f>
        <v>0</v>
      </c>
      <c r="Q389" s="10" t="str">
        <f>IF(P389&gt;0.5,Mapping!D383,"0")</f>
        <v>0</v>
      </c>
      <c r="R389" s="10" t="str">
        <f>IF(P389&gt;0.5,Mapping!C383,"0")</f>
        <v>0</v>
      </c>
      <c r="S389" s="10">
        <f>COUNTIF(Mapping!I383:Y383,"&gt;1")</f>
        <v>0</v>
      </c>
      <c r="T389" s="10" t="str">
        <f>IF(S389&gt;0.5,Mapping!D383,"0")</f>
        <v>0</v>
      </c>
      <c r="U389" s="57" t="str">
        <f>IF(S389&gt;0.5,Mapping!C383,"0")</f>
        <v>0</v>
      </c>
    </row>
    <row r="390" spans="15:21" x14ac:dyDescent="0.3">
      <c r="O390" s="53">
        <f>Mapping!A384</f>
        <v>0</v>
      </c>
      <c r="P390" s="10">
        <f>COUNTIF(Mapping!F384:H384,"&gt;1")</f>
        <v>0</v>
      </c>
      <c r="Q390" s="10" t="str">
        <f>IF(P390&gt;0.5,Mapping!D384,"0")</f>
        <v>0</v>
      </c>
      <c r="R390" s="10" t="str">
        <f>IF(P390&gt;0.5,Mapping!C384,"0")</f>
        <v>0</v>
      </c>
      <c r="S390" s="10">
        <f>COUNTIF(Mapping!I384:Y384,"&gt;1")</f>
        <v>0</v>
      </c>
      <c r="T390" s="10" t="str">
        <f>IF(S390&gt;0.5,Mapping!D384,"0")</f>
        <v>0</v>
      </c>
      <c r="U390" s="57" t="str">
        <f>IF(S390&gt;0.5,Mapping!C384,"0")</f>
        <v>0</v>
      </c>
    </row>
    <row r="391" spans="15:21" x14ac:dyDescent="0.3">
      <c r="O391" s="53">
        <f>Mapping!A385</f>
        <v>0</v>
      </c>
      <c r="P391" s="10">
        <f>COUNTIF(Mapping!F385:H385,"&gt;1")</f>
        <v>0</v>
      </c>
      <c r="Q391" s="10" t="str">
        <f>IF(P391&gt;0.5,Mapping!D385,"0")</f>
        <v>0</v>
      </c>
      <c r="R391" s="10" t="str">
        <f>IF(P391&gt;0.5,Mapping!C385,"0")</f>
        <v>0</v>
      </c>
      <c r="S391" s="10">
        <f>COUNTIF(Mapping!I385:Y385,"&gt;1")</f>
        <v>0</v>
      </c>
      <c r="T391" s="10" t="str">
        <f>IF(S391&gt;0.5,Mapping!D385,"0")</f>
        <v>0</v>
      </c>
      <c r="U391" s="57" t="str">
        <f>IF(S391&gt;0.5,Mapping!C385,"0")</f>
        <v>0</v>
      </c>
    </row>
    <row r="392" spans="15:21" x14ac:dyDescent="0.3">
      <c r="O392" s="53">
        <f>Mapping!A386</f>
        <v>0</v>
      </c>
      <c r="P392" s="10">
        <f>COUNTIF(Mapping!F386:H386,"&gt;1")</f>
        <v>0</v>
      </c>
      <c r="Q392" s="10" t="str">
        <f>IF(P392&gt;0.5,Mapping!D386,"0")</f>
        <v>0</v>
      </c>
      <c r="R392" s="10" t="str">
        <f>IF(P392&gt;0.5,Mapping!C386,"0")</f>
        <v>0</v>
      </c>
      <c r="S392" s="10">
        <f>COUNTIF(Mapping!I386:Y386,"&gt;1")</f>
        <v>0</v>
      </c>
      <c r="T392" s="10" t="str">
        <f>IF(S392&gt;0.5,Mapping!D386,"0")</f>
        <v>0</v>
      </c>
      <c r="U392" s="57" t="str">
        <f>IF(S392&gt;0.5,Mapping!C386,"0")</f>
        <v>0</v>
      </c>
    </row>
    <row r="393" spans="15:21" x14ac:dyDescent="0.3">
      <c r="O393" s="53">
        <f>Mapping!A387</f>
        <v>0</v>
      </c>
      <c r="P393" s="10">
        <f>COUNTIF(Mapping!F387:H387,"&gt;1")</f>
        <v>0</v>
      </c>
      <c r="Q393" s="10" t="str">
        <f>IF(P393&gt;0.5,Mapping!D387,"0")</f>
        <v>0</v>
      </c>
      <c r="R393" s="10" t="str">
        <f>IF(P393&gt;0.5,Mapping!C387,"0")</f>
        <v>0</v>
      </c>
      <c r="S393" s="10">
        <f>COUNTIF(Mapping!I387:Y387,"&gt;1")</f>
        <v>0</v>
      </c>
      <c r="T393" s="10" t="str">
        <f>IF(S393&gt;0.5,Mapping!D387,"0")</f>
        <v>0</v>
      </c>
      <c r="U393" s="57" t="str">
        <f>IF(S393&gt;0.5,Mapping!C387,"0")</f>
        <v>0</v>
      </c>
    </row>
    <row r="394" spans="15:21" x14ac:dyDescent="0.3">
      <c r="O394" s="53">
        <f>Mapping!A388</f>
        <v>0</v>
      </c>
      <c r="P394" s="10">
        <f>COUNTIF(Mapping!F388:H388,"&gt;1")</f>
        <v>0</v>
      </c>
      <c r="Q394" s="10" t="str">
        <f>IF(P394&gt;0.5,Mapping!D388,"0")</f>
        <v>0</v>
      </c>
      <c r="R394" s="10" t="str">
        <f>IF(P394&gt;0.5,Mapping!C388,"0")</f>
        <v>0</v>
      </c>
      <c r="S394" s="10">
        <f>COUNTIF(Mapping!I388:Y388,"&gt;1")</f>
        <v>0</v>
      </c>
      <c r="T394" s="10" t="str">
        <f>IF(S394&gt;0.5,Mapping!D388,"0")</f>
        <v>0</v>
      </c>
      <c r="U394" s="57" t="str">
        <f>IF(S394&gt;0.5,Mapping!C388,"0")</f>
        <v>0</v>
      </c>
    </row>
    <row r="395" spans="15:21" x14ac:dyDescent="0.3">
      <c r="O395" s="53">
        <f>Mapping!A389</f>
        <v>0</v>
      </c>
      <c r="P395" s="10">
        <f>COUNTIF(Mapping!F389:H389,"&gt;1")</f>
        <v>0</v>
      </c>
      <c r="Q395" s="10" t="str">
        <f>IF(P395&gt;0.5,Mapping!D389,"0")</f>
        <v>0</v>
      </c>
      <c r="R395" s="10" t="str">
        <f>IF(P395&gt;0.5,Mapping!C389,"0")</f>
        <v>0</v>
      </c>
      <c r="S395" s="10">
        <f>COUNTIF(Mapping!I389:Y389,"&gt;1")</f>
        <v>0</v>
      </c>
      <c r="T395" s="10" t="str">
        <f>IF(S395&gt;0.5,Mapping!D389,"0")</f>
        <v>0</v>
      </c>
      <c r="U395" s="57" t="str">
        <f>IF(S395&gt;0.5,Mapping!C389,"0")</f>
        <v>0</v>
      </c>
    </row>
    <row r="396" spans="15:21" x14ac:dyDescent="0.3">
      <c r="O396" s="53">
        <f>Mapping!A390</f>
        <v>0</v>
      </c>
      <c r="P396" s="10">
        <f>COUNTIF(Mapping!F390:H390,"&gt;1")</f>
        <v>0</v>
      </c>
      <c r="Q396" s="10" t="str">
        <f>IF(P396&gt;0.5,Mapping!D390,"0")</f>
        <v>0</v>
      </c>
      <c r="R396" s="10" t="str">
        <f>IF(P396&gt;0.5,Mapping!C390,"0")</f>
        <v>0</v>
      </c>
      <c r="S396" s="10">
        <f>COUNTIF(Mapping!I390:Y390,"&gt;1")</f>
        <v>0</v>
      </c>
      <c r="T396" s="10" t="str">
        <f>IF(S396&gt;0.5,Mapping!D390,"0")</f>
        <v>0</v>
      </c>
      <c r="U396" s="57" t="str">
        <f>IF(S396&gt;0.5,Mapping!C390,"0")</f>
        <v>0</v>
      </c>
    </row>
    <row r="397" spans="15:21" x14ac:dyDescent="0.3">
      <c r="O397" s="53">
        <f>Mapping!A391</f>
        <v>0</v>
      </c>
      <c r="P397" s="10">
        <f>COUNTIF(Mapping!F391:H391,"&gt;1")</f>
        <v>0</v>
      </c>
      <c r="Q397" s="10" t="str">
        <f>IF(P397&gt;0.5,Mapping!D391,"0")</f>
        <v>0</v>
      </c>
      <c r="R397" s="10" t="str">
        <f>IF(P397&gt;0.5,Mapping!C391,"0")</f>
        <v>0</v>
      </c>
      <c r="S397" s="10">
        <f>COUNTIF(Mapping!I391:Y391,"&gt;1")</f>
        <v>0</v>
      </c>
      <c r="T397" s="10" t="str">
        <f>IF(S397&gt;0.5,Mapping!D391,"0")</f>
        <v>0</v>
      </c>
      <c r="U397" s="57" t="str">
        <f>IF(S397&gt;0.5,Mapping!C391,"0")</f>
        <v>0</v>
      </c>
    </row>
    <row r="398" spans="15:21" x14ac:dyDescent="0.3">
      <c r="O398" s="53">
        <f>Mapping!A392</f>
        <v>0</v>
      </c>
      <c r="P398" s="10">
        <f>COUNTIF(Mapping!F392:H392,"&gt;1")</f>
        <v>0</v>
      </c>
      <c r="Q398" s="10" t="str">
        <f>IF(P398&gt;0.5,Mapping!D392,"0")</f>
        <v>0</v>
      </c>
      <c r="R398" s="10" t="str">
        <f>IF(P398&gt;0.5,Mapping!C392,"0")</f>
        <v>0</v>
      </c>
      <c r="S398" s="10">
        <f>COUNTIF(Mapping!I392:Y392,"&gt;1")</f>
        <v>0</v>
      </c>
      <c r="T398" s="10" t="str">
        <f>IF(S398&gt;0.5,Mapping!D392,"0")</f>
        <v>0</v>
      </c>
      <c r="U398" s="57" t="str">
        <f>IF(S398&gt;0.5,Mapping!C392,"0")</f>
        <v>0</v>
      </c>
    </row>
    <row r="399" spans="15:21" x14ac:dyDescent="0.3">
      <c r="O399" s="53">
        <f>Mapping!A393</f>
        <v>0</v>
      </c>
      <c r="P399" s="10">
        <f>COUNTIF(Mapping!F393:H393,"&gt;1")</f>
        <v>0</v>
      </c>
      <c r="Q399" s="10" t="str">
        <f>IF(P399&gt;0.5,Mapping!D393,"0")</f>
        <v>0</v>
      </c>
      <c r="R399" s="10" t="str">
        <f>IF(P399&gt;0.5,Mapping!C393,"0")</f>
        <v>0</v>
      </c>
      <c r="S399" s="10">
        <f>COUNTIF(Mapping!I393:Y393,"&gt;1")</f>
        <v>0</v>
      </c>
      <c r="T399" s="10" t="str">
        <f>IF(S399&gt;0.5,Mapping!D393,"0")</f>
        <v>0</v>
      </c>
      <c r="U399" s="57" t="str">
        <f>IF(S399&gt;0.5,Mapping!C393,"0")</f>
        <v>0</v>
      </c>
    </row>
    <row r="400" spans="15:21" x14ac:dyDescent="0.3">
      <c r="O400" s="53">
        <f>Mapping!A394</f>
        <v>0</v>
      </c>
      <c r="P400" s="10">
        <f>COUNTIF(Mapping!F394:H394,"&gt;1")</f>
        <v>0</v>
      </c>
      <c r="Q400" s="10" t="str">
        <f>IF(P400&gt;0.5,Mapping!D394,"0")</f>
        <v>0</v>
      </c>
      <c r="R400" s="10" t="str">
        <f>IF(P400&gt;0.5,Mapping!C394,"0")</f>
        <v>0</v>
      </c>
      <c r="S400" s="10">
        <f>COUNTIF(Mapping!I394:Y394,"&gt;1")</f>
        <v>0</v>
      </c>
      <c r="T400" s="10" t="str">
        <f>IF(S400&gt;0.5,Mapping!D394,"0")</f>
        <v>0</v>
      </c>
      <c r="U400" s="57" t="str">
        <f>IF(S400&gt;0.5,Mapping!C394,"0")</f>
        <v>0</v>
      </c>
    </row>
    <row r="401" spans="15:21" x14ac:dyDescent="0.3">
      <c r="O401" s="53">
        <f>Mapping!A395</f>
        <v>0</v>
      </c>
      <c r="P401" s="10">
        <f>COUNTIF(Mapping!F395:H395,"&gt;1")</f>
        <v>0</v>
      </c>
      <c r="Q401" s="10" t="str">
        <f>IF(P401&gt;0.5,Mapping!D395,"0")</f>
        <v>0</v>
      </c>
      <c r="R401" s="10" t="str">
        <f>IF(P401&gt;0.5,Mapping!C395,"0")</f>
        <v>0</v>
      </c>
      <c r="S401" s="10">
        <f>COUNTIF(Mapping!I395:Y395,"&gt;1")</f>
        <v>0</v>
      </c>
      <c r="T401" s="10" t="str">
        <f>IF(S401&gt;0.5,Mapping!D395,"0")</f>
        <v>0</v>
      </c>
      <c r="U401" s="57" t="str">
        <f>IF(S401&gt;0.5,Mapping!C395,"0")</f>
        <v>0</v>
      </c>
    </row>
    <row r="402" spans="15:21" x14ac:dyDescent="0.3">
      <c r="O402" s="53">
        <f>Mapping!A396</f>
        <v>0</v>
      </c>
      <c r="P402" s="10">
        <f>COUNTIF(Mapping!F396:H396,"&gt;1")</f>
        <v>0</v>
      </c>
      <c r="Q402" s="10" t="str">
        <f>IF(P402&gt;0.5,Mapping!D396,"0")</f>
        <v>0</v>
      </c>
      <c r="R402" s="10" t="str">
        <f>IF(P402&gt;0.5,Mapping!C396,"0")</f>
        <v>0</v>
      </c>
      <c r="S402" s="10">
        <f>COUNTIF(Mapping!I396:Y396,"&gt;1")</f>
        <v>0</v>
      </c>
      <c r="T402" s="10" t="str">
        <f>IF(S402&gt;0.5,Mapping!D396,"0")</f>
        <v>0</v>
      </c>
      <c r="U402" s="57" t="str">
        <f>IF(S402&gt;0.5,Mapping!C396,"0")</f>
        <v>0</v>
      </c>
    </row>
    <row r="403" spans="15:21" x14ac:dyDescent="0.3">
      <c r="O403" s="53">
        <f>Mapping!A397</f>
        <v>0</v>
      </c>
      <c r="P403" s="10">
        <f>COUNTIF(Mapping!F397:H397,"&gt;1")</f>
        <v>0</v>
      </c>
      <c r="Q403" s="10" t="str">
        <f>IF(P403&gt;0.5,Mapping!D397,"0")</f>
        <v>0</v>
      </c>
      <c r="R403" s="10" t="str">
        <f>IF(P403&gt;0.5,Mapping!C397,"0")</f>
        <v>0</v>
      </c>
      <c r="S403" s="10">
        <f>COUNTIF(Mapping!I397:Y397,"&gt;1")</f>
        <v>0</v>
      </c>
      <c r="T403" s="10" t="str">
        <f>IF(S403&gt;0.5,Mapping!D397,"0")</f>
        <v>0</v>
      </c>
      <c r="U403" s="57" t="str">
        <f>IF(S403&gt;0.5,Mapping!C397,"0")</f>
        <v>0</v>
      </c>
    </row>
    <row r="404" spans="15:21" x14ac:dyDescent="0.3">
      <c r="O404" s="53">
        <f>Mapping!A398</f>
        <v>0</v>
      </c>
      <c r="P404" s="10">
        <f>COUNTIF(Mapping!F398:H398,"&gt;1")</f>
        <v>0</v>
      </c>
      <c r="Q404" s="10" t="str">
        <f>IF(P404&gt;0.5,Mapping!D398,"0")</f>
        <v>0</v>
      </c>
      <c r="R404" s="10" t="str">
        <f>IF(P404&gt;0.5,Mapping!C398,"0")</f>
        <v>0</v>
      </c>
      <c r="S404" s="10">
        <f>COUNTIF(Mapping!I398:Y398,"&gt;1")</f>
        <v>0</v>
      </c>
      <c r="T404" s="10" t="str">
        <f>IF(S404&gt;0.5,Mapping!D398,"0")</f>
        <v>0</v>
      </c>
      <c r="U404" s="57" t="str">
        <f>IF(S404&gt;0.5,Mapping!C398,"0")</f>
        <v>0</v>
      </c>
    </row>
    <row r="405" spans="15:21" x14ac:dyDescent="0.3">
      <c r="O405" s="53">
        <f>Mapping!A399</f>
        <v>0</v>
      </c>
      <c r="P405" s="10">
        <f>COUNTIF(Mapping!F399:H399,"&gt;1")</f>
        <v>0</v>
      </c>
      <c r="Q405" s="10" t="str">
        <f>IF(P405&gt;0.5,Mapping!D399,"0")</f>
        <v>0</v>
      </c>
      <c r="R405" s="10" t="str">
        <f>IF(P405&gt;0.5,Mapping!C399,"0")</f>
        <v>0</v>
      </c>
      <c r="S405" s="10">
        <f>COUNTIF(Mapping!I399:Y399,"&gt;1")</f>
        <v>0</v>
      </c>
      <c r="T405" s="10" t="str">
        <f>IF(S405&gt;0.5,Mapping!D399,"0")</f>
        <v>0</v>
      </c>
      <c r="U405" s="57" t="str">
        <f>IF(S405&gt;0.5,Mapping!C399,"0")</f>
        <v>0</v>
      </c>
    </row>
    <row r="406" spans="15:21" x14ac:dyDescent="0.3">
      <c r="O406" s="53">
        <f>Mapping!A400</f>
        <v>0</v>
      </c>
      <c r="P406" s="10">
        <f>COUNTIF(Mapping!F400:H400,"&gt;1")</f>
        <v>0</v>
      </c>
      <c r="Q406" s="10" t="str">
        <f>IF(P406&gt;0.5,Mapping!D400,"0")</f>
        <v>0</v>
      </c>
      <c r="R406" s="10" t="str">
        <f>IF(P406&gt;0.5,Mapping!C400,"0")</f>
        <v>0</v>
      </c>
      <c r="S406" s="10">
        <f>COUNTIF(Mapping!I400:Y400,"&gt;1")</f>
        <v>0</v>
      </c>
      <c r="T406" s="10" t="str">
        <f>IF(S406&gt;0.5,Mapping!D400,"0")</f>
        <v>0</v>
      </c>
      <c r="U406" s="57" t="str">
        <f>IF(S406&gt;0.5,Mapping!C400,"0")</f>
        <v>0</v>
      </c>
    </row>
    <row r="407" spans="15:21" x14ac:dyDescent="0.3">
      <c r="O407" s="53">
        <f>Mapping!A401</f>
        <v>0</v>
      </c>
      <c r="P407" s="10">
        <f>COUNTIF(Mapping!F401:H401,"&gt;1")</f>
        <v>0</v>
      </c>
      <c r="Q407" s="10" t="str">
        <f>IF(P407&gt;0.5,Mapping!D401,"0")</f>
        <v>0</v>
      </c>
      <c r="R407" s="10" t="str">
        <f>IF(P407&gt;0.5,Mapping!C401,"0")</f>
        <v>0</v>
      </c>
      <c r="S407" s="10">
        <f>COUNTIF(Mapping!I401:Y401,"&gt;1")</f>
        <v>0</v>
      </c>
      <c r="T407" s="10" t="str">
        <f>IF(S407&gt;0.5,Mapping!D401,"0")</f>
        <v>0</v>
      </c>
      <c r="U407" s="57" t="str">
        <f>IF(S407&gt;0.5,Mapping!C401,"0")</f>
        <v>0</v>
      </c>
    </row>
    <row r="408" spans="15:21" x14ac:dyDescent="0.3">
      <c r="O408" s="53">
        <f>Mapping!A402</f>
        <v>0</v>
      </c>
      <c r="P408" s="10">
        <f>COUNTIF(Mapping!F402:H402,"&gt;1")</f>
        <v>0</v>
      </c>
      <c r="Q408" s="10" t="str">
        <f>IF(P408&gt;0.5,Mapping!D402,"0")</f>
        <v>0</v>
      </c>
      <c r="R408" s="10" t="str">
        <f>IF(P408&gt;0.5,Mapping!C402,"0")</f>
        <v>0</v>
      </c>
      <c r="S408" s="10">
        <f>COUNTIF(Mapping!I402:Y402,"&gt;1")</f>
        <v>0</v>
      </c>
      <c r="T408" s="10" t="str">
        <f>IF(S408&gt;0.5,Mapping!D402,"0")</f>
        <v>0</v>
      </c>
      <c r="U408" s="57" t="str">
        <f>IF(S408&gt;0.5,Mapping!C402,"0")</f>
        <v>0</v>
      </c>
    </row>
    <row r="409" spans="15:21" x14ac:dyDescent="0.3">
      <c r="O409" s="53">
        <f>Mapping!A403</f>
        <v>0</v>
      </c>
      <c r="P409" s="10">
        <f>COUNTIF(Mapping!F403:H403,"&gt;1")</f>
        <v>0</v>
      </c>
      <c r="Q409" s="10" t="str">
        <f>IF(P409&gt;0.5,Mapping!D403,"0")</f>
        <v>0</v>
      </c>
      <c r="R409" s="10" t="str">
        <f>IF(P409&gt;0.5,Mapping!C403,"0")</f>
        <v>0</v>
      </c>
      <c r="S409" s="10">
        <f>COUNTIF(Mapping!I403:Y403,"&gt;1")</f>
        <v>0</v>
      </c>
      <c r="T409" s="10" t="str">
        <f>IF(S409&gt;0.5,Mapping!D403,"0")</f>
        <v>0</v>
      </c>
      <c r="U409" s="57" t="str">
        <f>IF(S409&gt;0.5,Mapping!C403,"0")</f>
        <v>0</v>
      </c>
    </row>
    <row r="410" spans="15:21" x14ac:dyDescent="0.3">
      <c r="O410" s="53">
        <f>Mapping!A404</f>
        <v>0</v>
      </c>
      <c r="P410" s="10">
        <f>COUNTIF(Mapping!F404:H404,"&gt;1")</f>
        <v>0</v>
      </c>
      <c r="Q410" s="10" t="str">
        <f>IF(P410&gt;0.5,Mapping!D404,"0")</f>
        <v>0</v>
      </c>
      <c r="R410" s="10" t="str">
        <f>IF(P410&gt;0.5,Mapping!C404,"0")</f>
        <v>0</v>
      </c>
      <c r="S410" s="10">
        <f>COUNTIF(Mapping!I404:Y404,"&gt;1")</f>
        <v>0</v>
      </c>
      <c r="T410" s="10" t="str">
        <f>IF(S410&gt;0.5,Mapping!D404,"0")</f>
        <v>0</v>
      </c>
      <c r="U410" s="57" t="str">
        <f>IF(S410&gt;0.5,Mapping!C404,"0")</f>
        <v>0</v>
      </c>
    </row>
    <row r="411" spans="15:21" x14ac:dyDescent="0.3">
      <c r="O411" s="53">
        <f>Mapping!A405</f>
        <v>0</v>
      </c>
      <c r="P411" s="10">
        <f>COUNTIF(Mapping!F405:H405,"&gt;1")</f>
        <v>0</v>
      </c>
      <c r="Q411" s="10" t="str">
        <f>IF(P411&gt;0.5,Mapping!D405,"0")</f>
        <v>0</v>
      </c>
      <c r="R411" s="10" t="str">
        <f>IF(P411&gt;0.5,Mapping!C405,"0")</f>
        <v>0</v>
      </c>
      <c r="S411" s="10">
        <f>COUNTIF(Mapping!I405:Y405,"&gt;1")</f>
        <v>0</v>
      </c>
      <c r="T411" s="10" t="str">
        <f>IF(S411&gt;0.5,Mapping!D405,"0")</f>
        <v>0</v>
      </c>
      <c r="U411" s="57" t="str">
        <f>IF(S411&gt;0.5,Mapping!C405,"0")</f>
        <v>0</v>
      </c>
    </row>
    <row r="412" spans="15:21" x14ac:dyDescent="0.3">
      <c r="O412" s="53">
        <f>Mapping!A406</f>
        <v>0</v>
      </c>
      <c r="P412" s="10">
        <f>COUNTIF(Mapping!F406:H406,"&gt;1")</f>
        <v>0</v>
      </c>
      <c r="Q412" s="10" t="str">
        <f>IF(P412&gt;0.5,Mapping!D406,"0")</f>
        <v>0</v>
      </c>
      <c r="R412" s="10" t="str">
        <f>IF(P412&gt;0.5,Mapping!C406,"0")</f>
        <v>0</v>
      </c>
      <c r="S412" s="10">
        <f>COUNTIF(Mapping!I406:Y406,"&gt;1")</f>
        <v>0</v>
      </c>
      <c r="T412" s="10" t="str">
        <f>IF(S412&gt;0.5,Mapping!D406,"0")</f>
        <v>0</v>
      </c>
      <c r="U412" s="57" t="str">
        <f>IF(S412&gt;0.5,Mapping!C406,"0")</f>
        <v>0</v>
      </c>
    </row>
    <row r="413" spans="15:21" x14ac:dyDescent="0.3">
      <c r="O413" s="53">
        <f>Mapping!A407</f>
        <v>0</v>
      </c>
      <c r="P413" s="10">
        <f>COUNTIF(Mapping!F407:H407,"&gt;1")</f>
        <v>0</v>
      </c>
      <c r="Q413" s="10" t="str">
        <f>IF(P413&gt;0.5,Mapping!D407,"0")</f>
        <v>0</v>
      </c>
      <c r="R413" s="10" t="str">
        <f>IF(P413&gt;0.5,Mapping!C407,"0")</f>
        <v>0</v>
      </c>
      <c r="S413" s="10">
        <f>COUNTIF(Mapping!I407:Y407,"&gt;1")</f>
        <v>0</v>
      </c>
      <c r="T413" s="10" t="str">
        <f>IF(S413&gt;0.5,Mapping!D407,"0")</f>
        <v>0</v>
      </c>
      <c r="U413" s="57" t="str">
        <f>IF(S413&gt;0.5,Mapping!C407,"0")</f>
        <v>0</v>
      </c>
    </row>
    <row r="414" spans="15:21" x14ac:dyDescent="0.3">
      <c r="O414" s="53">
        <f>Mapping!A408</f>
        <v>0</v>
      </c>
      <c r="P414" s="10">
        <f>COUNTIF(Mapping!F408:H408,"&gt;1")</f>
        <v>0</v>
      </c>
      <c r="Q414" s="10" t="str">
        <f>IF(P414&gt;0.5,Mapping!D408,"0")</f>
        <v>0</v>
      </c>
      <c r="R414" s="10" t="str">
        <f>IF(P414&gt;0.5,Mapping!C408,"0")</f>
        <v>0</v>
      </c>
      <c r="S414" s="10">
        <f>COUNTIF(Mapping!I408:Y408,"&gt;1")</f>
        <v>0</v>
      </c>
      <c r="T414" s="10" t="str">
        <f>IF(S414&gt;0.5,Mapping!D408,"0")</f>
        <v>0</v>
      </c>
      <c r="U414" s="57" t="str">
        <f>IF(S414&gt;0.5,Mapping!C408,"0")</f>
        <v>0</v>
      </c>
    </row>
    <row r="415" spans="15:21" x14ac:dyDescent="0.3">
      <c r="O415" s="53">
        <f>Mapping!A409</f>
        <v>0</v>
      </c>
      <c r="P415" s="10">
        <f>COUNTIF(Mapping!F409:H409,"&gt;1")</f>
        <v>0</v>
      </c>
      <c r="Q415" s="10" t="str">
        <f>IF(P415&gt;0.5,Mapping!D409,"0")</f>
        <v>0</v>
      </c>
      <c r="R415" s="10" t="str">
        <f>IF(P415&gt;0.5,Mapping!C409,"0")</f>
        <v>0</v>
      </c>
      <c r="S415" s="10">
        <f>COUNTIF(Mapping!I409:Y409,"&gt;1")</f>
        <v>0</v>
      </c>
      <c r="T415" s="10" t="str">
        <f>IF(S415&gt;0.5,Mapping!D409,"0")</f>
        <v>0</v>
      </c>
      <c r="U415" s="57" t="str">
        <f>IF(S415&gt;0.5,Mapping!C409,"0")</f>
        <v>0</v>
      </c>
    </row>
    <row r="416" spans="15:21" x14ac:dyDescent="0.3">
      <c r="O416" s="53">
        <f>Mapping!A410</f>
        <v>0</v>
      </c>
      <c r="P416" s="10">
        <f>COUNTIF(Mapping!F410:H410,"&gt;1")</f>
        <v>0</v>
      </c>
      <c r="Q416" s="10" t="str">
        <f>IF(P416&gt;0.5,Mapping!D410,"0")</f>
        <v>0</v>
      </c>
      <c r="R416" s="10" t="str">
        <f>IF(P416&gt;0.5,Mapping!C410,"0")</f>
        <v>0</v>
      </c>
      <c r="S416" s="10">
        <f>COUNTIF(Mapping!I410:Y410,"&gt;1")</f>
        <v>0</v>
      </c>
      <c r="T416" s="10" t="str">
        <f>IF(S416&gt;0.5,Mapping!D410,"0")</f>
        <v>0</v>
      </c>
      <c r="U416" s="57" t="str">
        <f>IF(S416&gt;0.5,Mapping!C410,"0")</f>
        <v>0</v>
      </c>
    </row>
    <row r="417" spans="15:21" x14ac:dyDescent="0.3">
      <c r="O417" s="53">
        <f>Mapping!A411</f>
        <v>0</v>
      </c>
      <c r="P417" s="10">
        <f>COUNTIF(Mapping!F411:H411,"&gt;1")</f>
        <v>0</v>
      </c>
      <c r="Q417" s="10" t="str">
        <f>IF(P417&gt;0.5,Mapping!D411,"0")</f>
        <v>0</v>
      </c>
      <c r="R417" s="10" t="str">
        <f>IF(P417&gt;0.5,Mapping!C411,"0")</f>
        <v>0</v>
      </c>
      <c r="S417" s="10">
        <f>COUNTIF(Mapping!I411:Y411,"&gt;1")</f>
        <v>0</v>
      </c>
      <c r="T417" s="10" t="str">
        <f>IF(S417&gt;0.5,Mapping!D411,"0")</f>
        <v>0</v>
      </c>
      <c r="U417" s="57" t="str">
        <f>IF(S417&gt;0.5,Mapping!C411,"0")</f>
        <v>0</v>
      </c>
    </row>
    <row r="418" spans="15:21" x14ac:dyDescent="0.3">
      <c r="O418" s="53">
        <f>Mapping!A412</f>
        <v>0</v>
      </c>
      <c r="P418" s="10">
        <f>COUNTIF(Mapping!F412:H412,"&gt;1")</f>
        <v>0</v>
      </c>
      <c r="Q418" s="10" t="str">
        <f>IF(P418&gt;0.5,Mapping!D412,"0")</f>
        <v>0</v>
      </c>
      <c r="R418" s="10" t="str">
        <f>IF(P418&gt;0.5,Mapping!C412,"0")</f>
        <v>0</v>
      </c>
      <c r="S418" s="10">
        <f>COUNTIF(Mapping!I412:Y412,"&gt;1")</f>
        <v>0</v>
      </c>
      <c r="T418" s="10" t="str">
        <f>IF(S418&gt;0.5,Mapping!D412,"0")</f>
        <v>0</v>
      </c>
      <c r="U418" s="57" t="str">
        <f>IF(S418&gt;0.5,Mapping!C412,"0")</f>
        <v>0</v>
      </c>
    </row>
    <row r="419" spans="15:21" x14ac:dyDescent="0.3">
      <c r="O419" s="53">
        <f>Mapping!A413</f>
        <v>0</v>
      </c>
      <c r="P419" s="10">
        <f>COUNTIF(Mapping!F413:H413,"&gt;1")</f>
        <v>0</v>
      </c>
      <c r="Q419" s="10" t="str">
        <f>IF(P419&gt;0.5,Mapping!D413,"0")</f>
        <v>0</v>
      </c>
      <c r="R419" s="10" t="str">
        <f>IF(P419&gt;0.5,Mapping!C413,"0")</f>
        <v>0</v>
      </c>
      <c r="S419" s="10">
        <f>COUNTIF(Mapping!I413:Y413,"&gt;1")</f>
        <v>0</v>
      </c>
      <c r="T419" s="10" t="str">
        <f>IF(S419&gt;0.5,Mapping!D413,"0")</f>
        <v>0</v>
      </c>
      <c r="U419" s="57" t="str">
        <f>IF(S419&gt;0.5,Mapping!C413,"0")</f>
        <v>0</v>
      </c>
    </row>
    <row r="420" spans="15:21" x14ac:dyDescent="0.3">
      <c r="O420" s="53">
        <f>Mapping!A414</f>
        <v>0</v>
      </c>
      <c r="P420" s="10">
        <f>COUNTIF(Mapping!F414:H414,"&gt;1")</f>
        <v>0</v>
      </c>
      <c r="Q420" s="10" t="str">
        <f>IF(P420&gt;0.5,Mapping!D414,"0")</f>
        <v>0</v>
      </c>
      <c r="R420" s="10" t="str">
        <f>IF(P420&gt;0.5,Mapping!C414,"0")</f>
        <v>0</v>
      </c>
      <c r="S420" s="10">
        <f>COUNTIF(Mapping!I414:Y414,"&gt;1")</f>
        <v>0</v>
      </c>
      <c r="T420" s="10" t="str">
        <f>IF(S420&gt;0.5,Mapping!D414,"0")</f>
        <v>0</v>
      </c>
      <c r="U420" s="57" t="str">
        <f>IF(S420&gt;0.5,Mapping!C414,"0")</f>
        <v>0</v>
      </c>
    </row>
    <row r="421" spans="15:21" x14ac:dyDescent="0.3">
      <c r="O421" s="53">
        <f>Mapping!A415</f>
        <v>0</v>
      </c>
      <c r="P421" s="10">
        <f>COUNTIF(Mapping!F415:H415,"&gt;1")</f>
        <v>0</v>
      </c>
      <c r="Q421" s="10" t="str">
        <f>IF(P421&gt;0.5,Mapping!D415,"0")</f>
        <v>0</v>
      </c>
      <c r="R421" s="10" t="str">
        <f>IF(P421&gt;0.5,Mapping!C415,"0")</f>
        <v>0</v>
      </c>
      <c r="S421" s="10">
        <f>COUNTIF(Mapping!I415:Y415,"&gt;1")</f>
        <v>0</v>
      </c>
      <c r="T421" s="10" t="str">
        <f>IF(S421&gt;0.5,Mapping!D415,"0")</f>
        <v>0</v>
      </c>
      <c r="U421" s="57" t="str">
        <f>IF(S421&gt;0.5,Mapping!C415,"0")</f>
        <v>0</v>
      </c>
    </row>
    <row r="422" spans="15:21" x14ac:dyDescent="0.3">
      <c r="O422" s="53">
        <f>Mapping!A416</f>
        <v>0</v>
      </c>
      <c r="P422" s="10">
        <f>COUNTIF(Mapping!F416:H416,"&gt;1")</f>
        <v>0</v>
      </c>
      <c r="Q422" s="10" t="str">
        <f>IF(P422&gt;0.5,Mapping!D416,"0")</f>
        <v>0</v>
      </c>
      <c r="R422" s="10" t="str">
        <f>IF(P422&gt;0.5,Mapping!C416,"0")</f>
        <v>0</v>
      </c>
      <c r="S422" s="10">
        <f>COUNTIF(Mapping!I416:Y416,"&gt;1")</f>
        <v>0</v>
      </c>
      <c r="T422" s="10" t="str">
        <f>IF(S422&gt;0.5,Mapping!D416,"0")</f>
        <v>0</v>
      </c>
      <c r="U422" s="57" t="str">
        <f>IF(S422&gt;0.5,Mapping!C416,"0")</f>
        <v>0</v>
      </c>
    </row>
    <row r="423" spans="15:21" x14ac:dyDescent="0.3">
      <c r="O423" s="53">
        <f>Mapping!A417</f>
        <v>0</v>
      </c>
      <c r="P423" s="10">
        <f>COUNTIF(Mapping!F417:H417,"&gt;1")</f>
        <v>0</v>
      </c>
      <c r="Q423" s="10" t="str">
        <f>IF(P423&gt;0.5,Mapping!D417,"0")</f>
        <v>0</v>
      </c>
      <c r="R423" s="10" t="str">
        <f>IF(P423&gt;0.5,Mapping!C417,"0")</f>
        <v>0</v>
      </c>
      <c r="S423" s="10">
        <f>COUNTIF(Mapping!I417:Y417,"&gt;1")</f>
        <v>0</v>
      </c>
      <c r="T423" s="10" t="str">
        <f>IF(S423&gt;0.5,Mapping!D417,"0")</f>
        <v>0</v>
      </c>
      <c r="U423" s="57" t="str">
        <f>IF(S423&gt;0.5,Mapping!C417,"0")</f>
        <v>0</v>
      </c>
    </row>
    <row r="424" spans="15:21" x14ac:dyDescent="0.3">
      <c r="O424" s="53">
        <f>Mapping!A418</f>
        <v>0</v>
      </c>
      <c r="P424" s="10">
        <f>COUNTIF(Mapping!F418:H418,"&gt;1")</f>
        <v>0</v>
      </c>
      <c r="Q424" s="10" t="str">
        <f>IF(P424&gt;0.5,Mapping!D418,"0")</f>
        <v>0</v>
      </c>
      <c r="R424" s="10" t="str">
        <f>IF(P424&gt;0.5,Mapping!C418,"0")</f>
        <v>0</v>
      </c>
      <c r="S424" s="10">
        <f>COUNTIF(Mapping!I418:Y418,"&gt;1")</f>
        <v>0</v>
      </c>
      <c r="T424" s="10" t="str">
        <f>IF(S424&gt;0.5,Mapping!D418,"0")</f>
        <v>0</v>
      </c>
      <c r="U424" s="57" t="str">
        <f>IF(S424&gt;0.5,Mapping!C418,"0")</f>
        <v>0</v>
      </c>
    </row>
    <row r="425" spans="15:21" x14ac:dyDescent="0.3">
      <c r="O425" s="53">
        <f>Mapping!A419</f>
        <v>0</v>
      </c>
      <c r="P425" s="10">
        <f>COUNTIF(Mapping!F419:H419,"&gt;1")</f>
        <v>0</v>
      </c>
      <c r="Q425" s="10" t="str">
        <f>IF(P425&gt;0.5,Mapping!D419,"0")</f>
        <v>0</v>
      </c>
      <c r="R425" s="10" t="str">
        <f>IF(P425&gt;0.5,Mapping!C419,"0")</f>
        <v>0</v>
      </c>
      <c r="S425" s="10">
        <f>COUNTIF(Mapping!I419:Y419,"&gt;1")</f>
        <v>0</v>
      </c>
      <c r="T425" s="10" t="str">
        <f>IF(S425&gt;0.5,Mapping!D419,"0")</f>
        <v>0</v>
      </c>
      <c r="U425" s="57" t="str">
        <f>IF(S425&gt;0.5,Mapping!C419,"0")</f>
        <v>0</v>
      </c>
    </row>
    <row r="426" spans="15:21" x14ac:dyDescent="0.3">
      <c r="O426" s="53">
        <f>Mapping!A420</f>
        <v>0</v>
      </c>
      <c r="P426" s="10">
        <f>COUNTIF(Mapping!F420:H420,"&gt;1")</f>
        <v>0</v>
      </c>
      <c r="Q426" s="10" t="str">
        <f>IF(P426&gt;0.5,Mapping!D420,"0")</f>
        <v>0</v>
      </c>
      <c r="R426" s="10" t="str">
        <f>IF(P426&gt;0.5,Mapping!C420,"0")</f>
        <v>0</v>
      </c>
      <c r="S426" s="10">
        <f>COUNTIF(Mapping!I420:Y420,"&gt;1")</f>
        <v>0</v>
      </c>
      <c r="T426" s="10" t="str">
        <f>IF(S426&gt;0.5,Mapping!D420,"0")</f>
        <v>0</v>
      </c>
      <c r="U426" s="57" t="str">
        <f>IF(S426&gt;0.5,Mapping!C420,"0")</f>
        <v>0</v>
      </c>
    </row>
    <row r="427" spans="15:21" x14ac:dyDescent="0.3">
      <c r="O427" s="53">
        <f>Mapping!A421</f>
        <v>0</v>
      </c>
      <c r="P427" s="10">
        <f>COUNTIF(Mapping!F421:H421,"&gt;1")</f>
        <v>0</v>
      </c>
      <c r="Q427" s="10" t="str">
        <f>IF(P427&gt;0.5,Mapping!D421,"0")</f>
        <v>0</v>
      </c>
      <c r="R427" s="10" t="str">
        <f>IF(P427&gt;0.5,Mapping!C421,"0")</f>
        <v>0</v>
      </c>
      <c r="S427" s="10">
        <f>COUNTIF(Mapping!I421:Y421,"&gt;1")</f>
        <v>0</v>
      </c>
      <c r="T427" s="10" t="str">
        <f>IF(S427&gt;0.5,Mapping!D421,"0")</f>
        <v>0</v>
      </c>
      <c r="U427" s="57" t="str">
        <f>IF(S427&gt;0.5,Mapping!C421,"0")</f>
        <v>0</v>
      </c>
    </row>
    <row r="428" spans="15:21" x14ac:dyDescent="0.3">
      <c r="O428" s="53">
        <f>Mapping!A422</f>
        <v>0</v>
      </c>
      <c r="P428" s="10">
        <f>COUNTIF(Mapping!F422:H422,"&gt;1")</f>
        <v>0</v>
      </c>
      <c r="Q428" s="10" t="str">
        <f>IF(P428&gt;0.5,Mapping!D422,"0")</f>
        <v>0</v>
      </c>
      <c r="R428" s="10" t="str">
        <f>IF(P428&gt;0.5,Mapping!C422,"0")</f>
        <v>0</v>
      </c>
      <c r="S428" s="10">
        <f>COUNTIF(Mapping!I422:Y422,"&gt;1")</f>
        <v>0</v>
      </c>
      <c r="T428" s="10" t="str">
        <f>IF(S428&gt;0.5,Mapping!D422,"0")</f>
        <v>0</v>
      </c>
      <c r="U428" s="57" t="str">
        <f>IF(S428&gt;0.5,Mapping!C422,"0")</f>
        <v>0</v>
      </c>
    </row>
    <row r="429" spans="15:21" x14ac:dyDescent="0.3">
      <c r="O429" s="53">
        <f>Mapping!A423</f>
        <v>0</v>
      </c>
      <c r="P429" s="10">
        <f>COUNTIF(Mapping!F423:H423,"&gt;1")</f>
        <v>0</v>
      </c>
      <c r="Q429" s="10" t="str">
        <f>IF(P429&gt;0.5,Mapping!D423,"0")</f>
        <v>0</v>
      </c>
      <c r="R429" s="10" t="str">
        <f>IF(P429&gt;0.5,Mapping!C423,"0")</f>
        <v>0</v>
      </c>
      <c r="S429" s="10">
        <f>COUNTIF(Mapping!I423:Y423,"&gt;1")</f>
        <v>0</v>
      </c>
      <c r="T429" s="10" t="str">
        <f>IF(S429&gt;0.5,Mapping!D423,"0")</f>
        <v>0</v>
      </c>
      <c r="U429" s="57" t="str">
        <f>IF(S429&gt;0.5,Mapping!C423,"0")</f>
        <v>0</v>
      </c>
    </row>
    <row r="430" spans="15:21" x14ac:dyDescent="0.3">
      <c r="O430" s="53">
        <f>Mapping!A424</f>
        <v>0</v>
      </c>
      <c r="P430" s="10">
        <f>COUNTIF(Mapping!F424:H424,"&gt;1")</f>
        <v>0</v>
      </c>
      <c r="Q430" s="10" t="str">
        <f>IF(P430&gt;0.5,Mapping!D424,"0")</f>
        <v>0</v>
      </c>
      <c r="R430" s="10" t="str">
        <f>IF(P430&gt;0.5,Mapping!C424,"0")</f>
        <v>0</v>
      </c>
      <c r="S430" s="10">
        <f>COUNTIF(Mapping!I424:Y424,"&gt;1")</f>
        <v>0</v>
      </c>
      <c r="T430" s="10" t="str">
        <f>IF(S430&gt;0.5,Mapping!D424,"0")</f>
        <v>0</v>
      </c>
      <c r="U430" s="57" t="str">
        <f>IF(S430&gt;0.5,Mapping!C424,"0")</f>
        <v>0</v>
      </c>
    </row>
    <row r="431" spans="15:21" x14ac:dyDescent="0.3">
      <c r="O431" s="53">
        <f>Mapping!A425</f>
        <v>0</v>
      </c>
      <c r="P431" s="10">
        <f>COUNTIF(Mapping!F425:H425,"&gt;1")</f>
        <v>0</v>
      </c>
      <c r="Q431" s="10" t="str">
        <f>IF(P431&gt;0.5,Mapping!D425,"0")</f>
        <v>0</v>
      </c>
      <c r="R431" s="10" t="str">
        <f>IF(P431&gt;0.5,Mapping!C425,"0")</f>
        <v>0</v>
      </c>
      <c r="S431" s="10">
        <f>COUNTIF(Mapping!I425:Y425,"&gt;1")</f>
        <v>0</v>
      </c>
      <c r="T431" s="10" t="str">
        <f>IF(S431&gt;0.5,Mapping!D425,"0")</f>
        <v>0</v>
      </c>
      <c r="U431" s="57" t="str">
        <f>IF(S431&gt;0.5,Mapping!C425,"0")</f>
        <v>0</v>
      </c>
    </row>
    <row r="432" spans="15:21" x14ac:dyDescent="0.3">
      <c r="O432" s="53">
        <f>Mapping!A426</f>
        <v>0</v>
      </c>
      <c r="P432" s="10">
        <f>COUNTIF(Mapping!F426:H426,"&gt;1")</f>
        <v>0</v>
      </c>
      <c r="Q432" s="10" t="str">
        <f>IF(P432&gt;0.5,Mapping!D426,"0")</f>
        <v>0</v>
      </c>
      <c r="R432" s="10" t="str">
        <f>IF(P432&gt;0.5,Mapping!C426,"0")</f>
        <v>0</v>
      </c>
      <c r="S432" s="10">
        <f>COUNTIF(Mapping!I426:Y426,"&gt;1")</f>
        <v>0</v>
      </c>
      <c r="T432" s="10" t="str">
        <f>IF(S432&gt;0.5,Mapping!D426,"0")</f>
        <v>0</v>
      </c>
      <c r="U432" s="57" t="str">
        <f>IF(S432&gt;0.5,Mapping!C426,"0")</f>
        <v>0</v>
      </c>
    </row>
    <row r="433" spans="15:21" x14ac:dyDescent="0.3">
      <c r="O433" s="53">
        <f>Mapping!A427</f>
        <v>0</v>
      </c>
      <c r="P433" s="10">
        <f>COUNTIF(Mapping!F427:H427,"&gt;1")</f>
        <v>0</v>
      </c>
      <c r="Q433" s="10" t="str">
        <f>IF(P433&gt;0.5,Mapping!D427,"0")</f>
        <v>0</v>
      </c>
      <c r="R433" s="10" t="str">
        <f>IF(P433&gt;0.5,Mapping!C427,"0")</f>
        <v>0</v>
      </c>
      <c r="S433" s="10">
        <f>COUNTIF(Mapping!I427:Y427,"&gt;1")</f>
        <v>0</v>
      </c>
      <c r="T433" s="10" t="str">
        <f>IF(S433&gt;0.5,Mapping!D427,"0")</f>
        <v>0</v>
      </c>
      <c r="U433" s="57" t="str">
        <f>IF(S433&gt;0.5,Mapping!C427,"0")</f>
        <v>0</v>
      </c>
    </row>
    <row r="434" spans="15:21" x14ac:dyDescent="0.3">
      <c r="O434" s="53">
        <f>Mapping!A428</f>
        <v>0</v>
      </c>
      <c r="P434" s="10">
        <f>COUNTIF(Mapping!F428:H428,"&gt;1")</f>
        <v>0</v>
      </c>
      <c r="Q434" s="10" t="str">
        <f>IF(P434&gt;0.5,Mapping!D428,"0")</f>
        <v>0</v>
      </c>
      <c r="R434" s="10" t="str">
        <f>IF(P434&gt;0.5,Mapping!C428,"0")</f>
        <v>0</v>
      </c>
      <c r="S434" s="10">
        <f>COUNTIF(Mapping!I428:Y428,"&gt;1")</f>
        <v>0</v>
      </c>
      <c r="T434" s="10" t="str">
        <f>IF(S434&gt;0.5,Mapping!D428,"0")</f>
        <v>0</v>
      </c>
      <c r="U434" s="57" t="str">
        <f>IF(S434&gt;0.5,Mapping!C428,"0")</f>
        <v>0</v>
      </c>
    </row>
    <row r="435" spans="15:21" x14ac:dyDescent="0.3">
      <c r="O435" s="53">
        <f>Mapping!A429</f>
        <v>0</v>
      </c>
      <c r="P435" s="10">
        <f>COUNTIF(Mapping!F429:H429,"&gt;1")</f>
        <v>0</v>
      </c>
      <c r="Q435" s="10" t="str">
        <f>IF(P435&gt;0.5,Mapping!D429,"0")</f>
        <v>0</v>
      </c>
      <c r="R435" s="10" t="str">
        <f>IF(P435&gt;0.5,Mapping!C429,"0")</f>
        <v>0</v>
      </c>
      <c r="S435" s="10">
        <f>COUNTIF(Mapping!I429:Y429,"&gt;1")</f>
        <v>0</v>
      </c>
      <c r="T435" s="10" t="str">
        <f>IF(S435&gt;0.5,Mapping!D429,"0")</f>
        <v>0</v>
      </c>
      <c r="U435" s="57" t="str">
        <f>IF(S435&gt;0.5,Mapping!C429,"0")</f>
        <v>0</v>
      </c>
    </row>
    <row r="436" spans="15:21" x14ac:dyDescent="0.3">
      <c r="O436" s="53">
        <f>Mapping!A430</f>
        <v>0</v>
      </c>
      <c r="P436" s="10">
        <f>COUNTIF(Mapping!F430:H430,"&gt;1")</f>
        <v>0</v>
      </c>
      <c r="Q436" s="10" t="str">
        <f>IF(P436&gt;0.5,Mapping!D430,"0")</f>
        <v>0</v>
      </c>
      <c r="R436" s="10" t="str">
        <f>IF(P436&gt;0.5,Mapping!C430,"0")</f>
        <v>0</v>
      </c>
      <c r="S436" s="10">
        <f>COUNTIF(Mapping!I430:Y430,"&gt;1")</f>
        <v>0</v>
      </c>
      <c r="T436" s="10" t="str">
        <f>IF(S436&gt;0.5,Mapping!D430,"0")</f>
        <v>0</v>
      </c>
      <c r="U436" s="57" t="str">
        <f>IF(S436&gt;0.5,Mapping!C430,"0")</f>
        <v>0</v>
      </c>
    </row>
    <row r="437" spans="15:21" x14ac:dyDescent="0.3">
      <c r="O437" s="53">
        <f>Mapping!A431</f>
        <v>0</v>
      </c>
      <c r="P437" s="10">
        <f>COUNTIF(Mapping!F431:H431,"&gt;1")</f>
        <v>0</v>
      </c>
      <c r="Q437" s="10" t="str">
        <f>IF(P437&gt;0.5,Mapping!D431,"0")</f>
        <v>0</v>
      </c>
      <c r="R437" s="10" t="str">
        <f>IF(P437&gt;0.5,Mapping!C431,"0")</f>
        <v>0</v>
      </c>
      <c r="S437" s="10">
        <f>COUNTIF(Mapping!I431:Y431,"&gt;1")</f>
        <v>0</v>
      </c>
      <c r="T437" s="10" t="str">
        <f>IF(S437&gt;0.5,Mapping!D431,"0")</f>
        <v>0</v>
      </c>
      <c r="U437" s="57" t="str">
        <f>IF(S437&gt;0.5,Mapping!C431,"0")</f>
        <v>0</v>
      </c>
    </row>
    <row r="438" spans="15:21" x14ac:dyDescent="0.3">
      <c r="O438" s="53">
        <f>Mapping!A432</f>
        <v>0</v>
      </c>
      <c r="P438" s="10">
        <f>COUNTIF(Mapping!F432:H432,"&gt;1")</f>
        <v>0</v>
      </c>
      <c r="Q438" s="10" t="str">
        <f>IF(P438&gt;0.5,Mapping!D432,"0")</f>
        <v>0</v>
      </c>
      <c r="R438" s="10" t="str">
        <f>IF(P438&gt;0.5,Mapping!C432,"0")</f>
        <v>0</v>
      </c>
      <c r="S438" s="10">
        <f>COUNTIF(Mapping!I432:Y432,"&gt;1")</f>
        <v>0</v>
      </c>
      <c r="T438" s="10" t="str">
        <f>IF(S438&gt;0.5,Mapping!D432,"0")</f>
        <v>0</v>
      </c>
      <c r="U438" s="57" t="str">
        <f>IF(S438&gt;0.5,Mapping!C432,"0")</f>
        <v>0</v>
      </c>
    </row>
    <row r="439" spans="15:21" x14ac:dyDescent="0.3">
      <c r="O439" s="53">
        <f>Mapping!A433</f>
        <v>0</v>
      </c>
      <c r="P439" s="10">
        <f>COUNTIF(Mapping!F433:H433,"&gt;1")</f>
        <v>0</v>
      </c>
      <c r="Q439" s="10" t="str">
        <f>IF(P439&gt;0.5,Mapping!D433,"0")</f>
        <v>0</v>
      </c>
      <c r="R439" s="10" t="str">
        <f>IF(P439&gt;0.5,Mapping!C433,"0")</f>
        <v>0</v>
      </c>
      <c r="S439" s="10">
        <f>COUNTIF(Mapping!I433:Y433,"&gt;1")</f>
        <v>0</v>
      </c>
      <c r="T439" s="10" t="str">
        <f>IF(S439&gt;0.5,Mapping!D433,"0")</f>
        <v>0</v>
      </c>
      <c r="U439" s="57" t="str">
        <f>IF(S439&gt;0.5,Mapping!C433,"0")</f>
        <v>0</v>
      </c>
    </row>
    <row r="440" spans="15:21" x14ac:dyDescent="0.3">
      <c r="O440" s="53">
        <f>Mapping!A434</f>
        <v>0</v>
      </c>
      <c r="P440" s="10">
        <f>COUNTIF(Mapping!F434:H434,"&gt;1")</f>
        <v>0</v>
      </c>
      <c r="Q440" s="10" t="str">
        <f>IF(P440&gt;0.5,Mapping!D434,"0")</f>
        <v>0</v>
      </c>
      <c r="R440" s="10" t="str">
        <f>IF(P440&gt;0.5,Mapping!C434,"0")</f>
        <v>0</v>
      </c>
      <c r="S440" s="10">
        <f>COUNTIF(Mapping!I434:Y434,"&gt;1")</f>
        <v>0</v>
      </c>
      <c r="T440" s="10" t="str">
        <f>IF(S440&gt;0.5,Mapping!D434,"0")</f>
        <v>0</v>
      </c>
      <c r="U440" s="57" t="str">
        <f>IF(S440&gt;0.5,Mapping!C434,"0")</f>
        <v>0</v>
      </c>
    </row>
    <row r="441" spans="15:21" x14ac:dyDescent="0.3">
      <c r="O441" s="53">
        <f>Mapping!A435</f>
        <v>0</v>
      </c>
      <c r="P441" s="10">
        <f>COUNTIF(Mapping!F435:H435,"&gt;1")</f>
        <v>0</v>
      </c>
      <c r="Q441" s="10" t="str">
        <f>IF(P441&gt;0.5,Mapping!D435,"0")</f>
        <v>0</v>
      </c>
      <c r="R441" s="10" t="str">
        <f>IF(P441&gt;0.5,Mapping!C435,"0")</f>
        <v>0</v>
      </c>
      <c r="S441" s="10">
        <f>COUNTIF(Mapping!I435:Y435,"&gt;1")</f>
        <v>0</v>
      </c>
      <c r="T441" s="10" t="str">
        <f>IF(S441&gt;0.5,Mapping!D435,"0")</f>
        <v>0</v>
      </c>
      <c r="U441" s="57" t="str">
        <f>IF(S441&gt;0.5,Mapping!C435,"0")</f>
        <v>0</v>
      </c>
    </row>
    <row r="442" spans="15:21" x14ac:dyDescent="0.3">
      <c r="O442" s="53">
        <f>Mapping!A436</f>
        <v>0</v>
      </c>
      <c r="P442" s="10">
        <f>COUNTIF(Mapping!F436:H436,"&gt;1")</f>
        <v>0</v>
      </c>
      <c r="Q442" s="10" t="str">
        <f>IF(P442&gt;0.5,Mapping!D436,"0")</f>
        <v>0</v>
      </c>
      <c r="R442" s="10" t="str">
        <f>IF(P442&gt;0.5,Mapping!C436,"0")</f>
        <v>0</v>
      </c>
      <c r="S442" s="10">
        <f>COUNTIF(Mapping!I436:Y436,"&gt;1")</f>
        <v>0</v>
      </c>
      <c r="T442" s="10" t="str">
        <f>IF(S442&gt;0.5,Mapping!D436,"0")</f>
        <v>0</v>
      </c>
      <c r="U442" s="57" t="str">
        <f>IF(S442&gt;0.5,Mapping!C436,"0")</f>
        <v>0</v>
      </c>
    </row>
    <row r="443" spans="15:21" x14ac:dyDescent="0.3">
      <c r="O443" s="53">
        <f>Mapping!A437</f>
        <v>0</v>
      </c>
      <c r="P443" s="10">
        <f>COUNTIF(Mapping!F437:H437,"&gt;1")</f>
        <v>0</v>
      </c>
      <c r="Q443" s="10" t="str">
        <f>IF(P443&gt;0.5,Mapping!D437,"0")</f>
        <v>0</v>
      </c>
      <c r="R443" s="10" t="str">
        <f>IF(P443&gt;0.5,Mapping!C437,"0")</f>
        <v>0</v>
      </c>
      <c r="S443" s="10">
        <f>COUNTIF(Mapping!I437:Y437,"&gt;1")</f>
        <v>0</v>
      </c>
      <c r="T443" s="10" t="str">
        <f>IF(S443&gt;0.5,Mapping!D437,"0")</f>
        <v>0</v>
      </c>
      <c r="U443" s="57" t="str">
        <f>IF(S443&gt;0.5,Mapping!C437,"0")</f>
        <v>0</v>
      </c>
    </row>
    <row r="444" spans="15:21" x14ac:dyDescent="0.3">
      <c r="O444" s="53">
        <f>Mapping!A438</f>
        <v>0</v>
      </c>
      <c r="P444" s="10">
        <f>COUNTIF(Mapping!F438:H438,"&gt;1")</f>
        <v>0</v>
      </c>
      <c r="Q444" s="10" t="str">
        <f>IF(P444&gt;0.5,Mapping!D438,"0")</f>
        <v>0</v>
      </c>
      <c r="R444" s="10" t="str">
        <f>IF(P444&gt;0.5,Mapping!C438,"0")</f>
        <v>0</v>
      </c>
      <c r="S444" s="10">
        <f>COUNTIF(Mapping!I438:Y438,"&gt;1")</f>
        <v>0</v>
      </c>
      <c r="T444" s="10" t="str">
        <f>IF(S444&gt;0.5,Mapping!D438,"0")</f>
        <v>0</v>
      </c>
      <c r="U444" s="57" t="str">
        <f>IF(S444&gt;0.5,Mapping!C438,"0")</f>
        <v>0</v>
      </c>
    </row>
    <row r="445" spans="15:21" x14ac:dyDescent="0.3">
      <c r="O445" s="53">
        <f>Mapping!A439</f>
        <v>0</v>
      </c>
      <c r="P445" s="10">
        <f>COUNTIF(Mapping!F439:H439,"&gt;1")</f>
        <v>0</v>
      </c>
      <c r="Q445" s="10" t="str">
        <f>IF(P445&gt;0.5,Mapping!D439,"0")</f>
        <v>0</v>
      </c>
      <c r="R445" s="10" t="str">
        <f>IF(P445&gt;0.5,Mapping!C439,"0")</f>
        <v>0</v>
      </c>
      <c r="S445" s="10">
        <f>COUNTIF(Mapping!I439:Y439,"&gt;1")</f>
        <v>0</v>
      </c>
      <c r="T445" s="10" t="str">
        <f>IF(S445&gt;0.5,Mapping!D439,"0")</f>
        <v>0</v>
      </c>
      <c r="U445" s="57" t="str">
        <f>IF(S445&gt;0.5,Mapping!C439,"0")</f>
        <v>0</v>
      </c>
    </row>
    <row r="446" spans="15:21" x14ac:dyDescent="0.3">
      <c r="O446" s="53">
        <f>Mapping!A440</f>
        <v>0</v>
      </c>
      <c r="P446" s="10">
        <f>COUNTIF(Mapping!F440:H440,"&gt;1")</f>
        <v>0</v>
      </c>
      <c r="Q446" s="10" t="str">
        <f>IF(P446&gt;0.5,Mapping!D440,"0")</f>
        <v>0</v>
      </c>
      <c r="R446" s="10" t="str">
        <f>IF(P446&gt;0.5,Mapping!C440,"0")</f>
        <v>0</v>
      </c>
      <c r="S446" s="10">
        <f>COUNTIF(Mapping!I440:Y440,"&gt;1")</f>
        <v>0</v>
      </c>
      <c r="T446" s="10" t="str">
        <f>IF(S446&gt;0.5,Mapping!D440,"0")</f>
        <v>0</v>
      </c>
      <c r="U446" s="57" t="str">
        <f>IF(S446&gt;0.5,Mapping!C440,"0")</f>
        <v>0</v>
      </c>
    </row>
    <row r="447" spans="15:21" x14ac:dyDescent="0.3">
      <c r="O447" s="53">
        <f>Mapping!A441</f>
        <v>0</v>
      </c>
      <c r="P447" s="10">
        <f>COUNTIF(Mapping!F441:H441,"&gt;1")</f>
        <v>0</v>
      </c>
      <c r="Q447" s="10" t="str">
        <f>IF(P447&gt;0.5,Mapping!D441,"0")</f>
        <v>0</v>
      </c>
      <c r="R447" s="10" t="str">
        <f>IF(P447&gt;0.5,Mapping!C441,"0")</f>
        <v>0</v>
      </c>
      <c r="S447" s="10">
        <f>COUNTIF(Mapping!I441:Y441,"&gt;1")</f>
        <v>0</v>
      </c>
      <c r="T447" s="10" t="str">
        <f>IF(S447&gt;0.5,Mapping!D441,"0")</f>
        <v>0</v>
      </c>
      <c r="U447" s="57" t="str">
        <f>IF(S447&gt;0.5,Mapping!C441,"0")</f>
        <v>0</v>
      </c>
    </row>
    <row r="448" spans="15:21" x14ac:dyDescent="0.3">
      <c r="O448" s="53">
        <f>Mapping!A442</f>
        <v>0</v>
      </c>
      <c r="P448" s="10">
        <f>COUNTIF(Mapping!F442:H442,"&gt;1")</f>
        <v>0</v>
      </c>
      <c r="Q448" s="10" t="str">
        <f>IF(P448&gt;0.5,Mapping!D442,"0")</f>
        <v>0</v>
      </c>
      <c r="R448" s="10" t="str">
        <f>IF(P448&gt;0.5,Mapping!C442,"0")</f>
        <v>0</v>
      </c>
      <c r="S448" s="10">
        <f>COUNTIF(Mapping!I442:Y442,"&gt;1")</f>
        <v>0</v>
      </c>
      <c r="T448" s="10" t="str">
        <f>IF(S448&gt;0.5,Mapping!D442,"0")</f>
        <v>0</v>
      </c>
      <c r="U448" s="57" t="str">
        <f>IF(S448&gt;0.5,Mapping!C442,"0")</f>
        <v>0</v>
      </c>
    </row>
    <row r="449" spans="15:21" x14ac:dyDescent="0.3">
      <c r="O449" s="53">
        <f>Mapping!A443</f>
        <v>0</v>
      </c>
      <c r="P449" s="10">
        <f>COUNTIF(Mapping!F443:H443,"&gt;1")</f>
        <v>0</v>
      </c>
      <c r="Q449" s="10" t="str">
        <f>IF(P449&gt;0.5,Mapping!D443,"0")</f>
        <v>0</v>
      </c>
      <c r="R449" s="10" t="str">
        <f>IF(P449&gt;0.5,Mapping!C443,"0")</f>
        <v>0</v>
      </c>
      <c r="S449" s="10">
        <f>COUNTIF(Mapping!I443:Y443,"&gt;1")</f>
        <v>0</v>
      </c>
      <c r="T449" s="10" t="str">
        <f>IF(S449&gt;0.5,Mapping!D443,"0")</f>
        <v>0</v>
      </c>
      <c r="U449" s="57" t="str">
        <f>IF(S449&gt;0.5,Mapping!C443,"0")</f>
        <v>0</v>
      </c>
    </row>
    <row r="450" spans="15:21" x14ac:dyDescent="0.3">
      <c r="O450" s="53">
        <f>Mapping!A444</f>
        <v>0</v>
      </c>
      <c r="P450" s="10">
        <f>COUNTIF(Mapping!F444:H444,"&gt;1")</f>
        <v>0</v>
      </c>
      <c r="Q450" s="10" t="str">
        <f>IF(P450&gt;0.5,Mapping!D444,"0")</f>
        <v>0</v>
      </c>
      <c r="R450" s="10" t="str">
        <f>IF(P450&gt;0.5,Mapping!C444,"0")</f>
        <v>0</v>
      </c>
      <c r="S450" s="10">
        <f>COUNTIF(Mapping!I444:Y444,"&gt;1")</f>
        <v>0</v>
      </c>
      <c r="T450" s="10" t="str">
        <f>IF(S450&gt;0.5,Mapping!D444,"0")</f>
        <v>0</v>
      </c>
      <c r="U450" s="57" t="str">
        <f>IF(S450&gt;0.5,Mapping!C444,"0")</f>
        <v>0</v>
      </c>
    </row>
    <row r="451" spans="15:21" x14ac:dyDescent="0.3">
      <c r="O451" s="53">
        <f>Mapping!A445</f>
        <v>0</v>
      </c>
      <c r="P451" s="10">
        <f>COUNTIF(Mapping!F445:H445,"&gt;1")</f>
        <v>0</v>
      </c>
      <c r="Q451" s="10" t="str">
        <f>IF(P451&gt;0.5,Mapping!D445,"0")</f>
        <v>0</v>
      </c>
      <c r="R451" s="10" t="str">
        <f>IF(P451&gt;0.5,Mapping!C445,"0")</f>
        <v>0</v>
      </c>
      <c r="S451" s="10">
        <f>COUNTIF(Mapping!I445:Y445,"&gt;1")</f>
        <v>0</v>
      </c>
      <c r="T451" s="10" t="str">
        <f>IF(S451&gt;0.5,Mapping!D445,"0")</f>
        <v>0</v>
      </c>
      <c r="U451" s="57" t="str">
        <f>IF(S451&gt;0.5,Mapping!C445,"0")</f>
        <v>0</v>
      </c>
    </row>
    <row r="452" spans="15:21" x14ac:dyDescent="0.3">
      <c r="O452" s="53">
        <f>Mapping!A446</f>
        <v>0</v>
      </c>
      <c r="P452" s="10">
        <f>COUNTIF(Mapping!F446:H446,"&gt;1")</f>
        <v>0</v>
      </c>
      <c r="Q452" s="10" t="str">
        <f>IF(P452&gt;0.5,Mapping!D446,"0")</f>
        <v>0</v>
      </c>
      <c r="R452" s="10" t="str">
        <f>IF(P452&gt;0.5,Mapping!C446,"0")</f>
        <v>0</v>
      </c>
      <c r="S452" s="10">
        <f>COUNTIF(Mapping!I446:Y446,"&gt;1")</f>
        <v>0</v>
      </c>
      <c r="T452" s="10" t="str">
        <f>IF(S452&gt;0.5,Mapping!D446,"0")</f>
        <v>0</v>
      </c>
      <c r="U452" s="57" t="str">
        <f>IF(S452&gt;0.5,Mapping!C446,"0")</f>
        <v>0</v>
      </c>
    </row>
    <row r="453" spans="15:21" x14ac:dyDescent="0.3">
      <c r="O453" s="53">
        <f>Mapping!A447</f>
        <v>0</v>
      </c>
      <c r="P453" s="10">
        <f>COUNTIF(Mapping!F447:H447,"&gt;1")</f>
        <v>0</v>
      </c>
      <c r="Q453" s="10" t="str">
        <f>IF(P453&gt;0.5,Mapping!D447,"0")</f>
        <v>0</v>
      </c>
      <c r="R453" s="10" t="str">
        <f>IF(P453&gt;0.5,Mapping!C447,"0")</f>
        <v>0</v>
      </c>
      <c r="S453" s="10">
        <f>COUNTIF(Mapping!I447:Y447,"&gt;1")</f>
        <v>0</v>
      </c>
      <c r="T453" s="10" t="str">
        <f>IF(S453&gt;0.5,Mapping!D447,"0")</f>
        <v>0</v>
      </c>
      <c r="U453" s="57" t="str">
        <f>IF(S453&gt;0.5,Mapping!C447,"0")</f>
        <v>0</v>
      </c>
    </row>
    <row r="454" spans="15:21" x14ac:dyDescent="0.3">
      <c r="O454" s="53">
        <f>Mapping!A448</f>
        <v>0</v>
      </c>
      <c r="P454" s="10">
        <f>COUNTIF(Mapping!F448:H448,"&gt;1")</f>
        <v>0</v>
      </c>
      <c r="Q454" s="10" t="str">
        <f>IF(P454&gt;0.5,Mapping!D448,"0")</f>
        <v>0</v>
      </c>
      <c r="R454" s="10" t="str">
        <f>IF(P454&gt;0.5,Mapping!C448,"0")</f>
        <v>0</v>
      </c>
      <c r="S454" s="10">
        <f>COUNTIF(Mapping!I448:Y448,"&gt;1")</f>
        <v>0</v>
      </c>
      <c r="T454" s="10" t="str">
        <f>IF(S454&gt;0.5,Mapping!D448,"0")</f>
        <v>0</v>
      </c>
      <c r="U454" s="57" t="str">
        <f>IF(S454&gt;0.5,Mapping!C448,"0")</f>
        <v>0</v>
      </c>
    </row>
    <row r="455" spans="15:21" x14ac:dyDescent="0.3">
      <c r="O455" s="53">
        <f>Mapping!A449</f>
        <v>0</v>
      </c>
      <c r="P455" s="10">
        <f>COUNTIF(Mapping!F449:H449,"&gt;1")</f>
        <v>0</v>
      </c>
      <c r="Q455" s="10" t="str">
        <f>IF(P455&gt;0.5,Mapping!D449,"0")</f>
        <v>0</v>
      </c>
      <c r="R455" s="10" t="str">
        <f>IF(P455&gt;0.5,Mapping!C449,"0")</f>
        <v>0</v>
      </c>
      <c r="S455" s="10">
        <f>COUNTIF(Mapping!I449:Y449,"&gt;1")</f>
        <v>0</v>
      </c>
      <c r="T455" s="10" t="str">
        <f>IF(S455&gt;0.5,Mapping!D449,"0")</f>
        <v>0</v>
      </c>
      <c r="U455" s="57" t="str">
        <f>IF(S455&gt;0.5,Mapping!C449,"0")</f>
        <v>0</v>
      </c>
    </row>
    <row r="456" spans="15:21" x14ac:dyDescent="0.3">
      <c r="O456" s="53">
        <f>Mapping!A450</f>
        <v>0</v>
      </c>
      <c r="P456" s="10">
        <f>COUNTIF(Mapping!F450:H450,"&gt;1")</f>
        <v>0</v>
      </c>
      <c r="Q456" s="10" t="str">
        <f>IF(P456&gt;0.5,Mapping!D450,"0")</f>
        <v>0</v>
      </c>
      <c r="R456" s="10" t="str">
        <f>IF(P456&gt;0.5,Mapping!C450,"0")</f>
        <v>0</v>
      </c>
      <c r="S456" s="10">
        <f>COUNTIF(Mapping!I450:Y450,"&gt;1")</f>
        <v>0</v>
      </c>
      <c r="T456" s="10" t="str">
        <f>IF(S456&gt;0.5,Mapping!D450,"0")</f>
        <v>0</v>
      </c>
      <c r="U456" s="57" t="str">
        <f>IF(S456&gt;0.5,Mapping!C450,"0")</f>
        <v>0</v>
      </c>
    </row>
    <row r="457" spans="15:21" x14ac:dyDescent="0.3">
      <c r="O457" s="53">
        <f>Mapping!A451</f>
        <v>0</v>
      </c>
      <c r="P457" s="10">
        <f>COUNTIF(Mapping!F451:H451,"&gt;1")</f>
        <v>0</v>
      </c>
      <c r="Q457" s="10" t="str">
        <f>IF(P457&gt;0.5,Mapping!D451,"0")</f>
        <v>0</v>
      </c>
      <c r="R457" s="10" t="str">
        <f>IF(P457&gt;0.5,Mapping!C451,"0")</f>
        <v>0</v>
      </c>
      <c r="S457" s="10">
        <f>COUNTIF(Mapping!I451:Y451,"&gt;1")</f>
        <v>0</v>
      </c>
      <c r="T457" s="10" t="str">
        <f>IF(S457&gt;0.5,Mapping!D451,"0")</f>
        <v>0</v>
      </c>
      <c r="U457" s="57" t="str">
        <f>IF(S457&gt;0.5,Mapping!C451,"0")</f>
        <v>0</v>
      </c>
    </row>
    <row r="458" spans="15:21" x14ac:dyDescent="0.3">
      <c r="O458" s="53">
        <f>Mapping!A452</f>
        <v>0</v>
      </c>
      <c r="P458" s="10">
        <f>COUNTIF(Mapping!F452:H452,"&gt;1")</f>
        <v>0</v>
      </c>
      <c r="Q458" s="10" t="str">
        <f>IF(P458&gt;0.5,Mapping!D452,"0")</f>
        <v>0</v>
      </c>
      <c r="R458" s="10" t="str">
        <f>IF(P458&gt;0.5,Mapping!C452,"0")</f>
        <v>0</v>
      </c>
      <c r="S458" s="10">
        <f>COUNTIF(Mapping!I452:Y452,"&gt;1")</f>
        <v>0</v>
      </c>
      <c r="T458" s="10" t="str">
        <f>IF(S458&gt;0.5,Mapping!D452,"0")</f>
        <v>0</v>
      </c>
      <c r="U458" s="57" t="str">
        <f>IF(S458&gt;0.5,Mapping!C452,"0")</f>
        <v>0</v>
      </c>
    </row>
    <row r="459" spans="15:21" x14ac:dyDescent="0.3">
      <c r="O459" s="53">
        <f>Mapping!A453</f>
        <v>0</v>
      </c>
      <c r="P459" s="10">
        <f>COUNTIF(Mapping!F453:H453,"&gt;1")</f>
        <v>0</v>
      </c>
      <c r="Q459" s="10" t="str">
        <f>IF(P459&gt;0.5,Mapping!D453,"0")</f>
        <v>0</v>
      </c>
      <c r="R459" s="10" t="str">
        <f>IF(P459&gt;0.5,Mapping!C453,"0")</f>
        <v>0</v>
      </c>
      <c r="S459" s="10">
        <f>COUNTIF(Mapping!I453:Y453,"&gt;1")</f>
        <v>0</v>
      </c>
      <c r="T459" s="10" t="str">
        <f>IF(S459&gt;0.5,Mapping!D453,"0")</f>
        <v>0</v>
      </c>
      <c r="U459" s="57" t="str">
        <f>IF(S459&gt;0.5,Mapping!C453,"0")</f>
        <v>0</v>
      </c>
    </row>
    <row r="460" spans="15:21" x14ac:dyDescent="0.3">
      <c r="O460" s="53">
        <f>Mapping!A454</f>
        <v>0</v>
      </c>
      <c r="P460" s="10">
        <f>COUNTIF(Mapping!F454:H454,"&gt;1")</f>
        <v>0</v>
      </c>
      <c r="Q460" s="10" t="str">
        <f>IF(P460&gt;0.5,Mapping!D454,"0")</f>
        <v>0</v>
      </c>
      <c r="R460" s="10" t="str">
        <f>IF(P460&gt;0.5,Mapping!C454,"0")</f>
        <v>0</v>
      </c>
      <c r="S460" s="10">
        <f>COUNTIF(Mapping!I454:Y454,"&gt;1")</f>
        <v>0</v>
      </c>
      <c r="T460" s="10" t="str">
        <f>IF(S460&gt;0.5,Mapping!D454,"0")</f>
        <v>0</v>
      </c>
      <c r="U460" s="57" t="str">
        <f>IF(S460&gt;0.5,Mapping!C454,"0")</f>
        <v>0</v>
      </c>
    </row>
    <row r="461" spans="15:21" x14ac:dyDescent="0.3">
      <c r="O461" s="53">
        <f>Mapping!A455</f>
        <v>0</v>
      </c>
      <c r="P461" s="10">
        <f>COUNTIF(Mapping!F455:H455,"&gt;1")</f>
        <v>0</v>
      </c>
      <c r="Q461" s="10" t="str">
        <f>IF(P461&gt;0.5,Mapping!D455,"0")</f>
        <v>0</v>
      </c>
      <c r="R461" s="10" t="str">
        <f>IF(P461&gt;0.5,Mapping!C455,"0")</f>
        <v>0</v>
      </c>
      <c r="S461" s="10">
        <f>COUNTIF(Mapping!I455:Y455,"&gt;1")</f>
        <v>0</v>
      </c>
      <c r="T461" s="10" t="str">
        <f>IF(S461&gt;0.5,Mapping!D455,"0")</f>
        <v>0</v>
      </c>
      <c r="U461" s="57" t="str">
        <f>IF(S461&gt;0.5,Mapping!C455,"0")</f>
        <v>0</v>
      </c>
    </row>
    <row r="462" spans="15:21" x14ac:dyDescent="0.3">
      <c r="O462" s="53">
        <f>Mapping!A456</f>
        <v>0</v>
      </c>
      <c r="P462" s="10">
        <f>COUNTIF(Mapping!F456:H456,"&gt;1")</f>
        <v>0</v>
      </c>
      <c r="Q462" s="10" t="str">
        <f>IF(P462&gt;0.5,Mapping!D456,"0")</f>
        <v>0</v>
      </c>
      <c r="R462" s="10" t="str">
        <f>IF(P462&gt;0.5,Mapping!C456,"0")</f>
        <v>0</v>
      </c>
      <c r="S462" s="10">
        <f>COUNTIF(Mapping!I456:Y456,"&gt;1")</f>
        <v>0</v>
      </c>
      <c r="T462" s="10" t="str">
        <f>IF(S462&gt;0.5,Mapping!D456,"0")</f>
        <v>0</v>
      </c>
      <c r="U462" s="57" t="str">
        <f>IF(S462&gt;0.5,Mapping!C456,"0")</f>
        <v>0</v>
      </c>
    </row>
    <row r="463" spans="15:21" x14ac:dyDescent="0.3">
      <c r="O463" s="53">
        <f>Mapping!A457</f>
        <v>0</v>
      </c>
      <c r="P463" s="10">
        <f>COUNTIF(Mapping!F457:H457,"&gt;1")</f>
        <v>0</v>
      </c>
      <c r="Q463" s="10" t="str">
        <f>IF(P463&gt;0.5,Mapping!D457,"0")</f>
        <v>0</v>
      </c>
      <c r="R463" s="10" t="str">
        <f>IF(P463&gt;0.5,Mapping!C457,"0")</f>
        <v>0</v>
      </c>
      <c r="S463" s="10">
        <f>COUNTIF(Mapping!I457:Y457,"&gt;1")</f>
        <v>0</v>
      </c>
      <c r="T463" s="10" t="str">
        <f>IF(S463&gt;0.5,Mapping!D457,"0")</f>
        <v>0</v>
      </c>
      <c r="U463" s="57" t="str">
        <f>IF(S463&gt;0.5,Mapping!C457,"0")</f>
        <v>0</v>
      </c>
    </row>
    <row r="464" spans="15:21" x14ac:dyDescent="0.3">
      <c r="O464" s="53">
        <f>Mapping!A458</f>
        <v>0</v>
      </c>
      <c r="P464" s="10">
        <f>COUNTIF(Mapping!F458:H458,"&gt;1")</f>
        <v>0</v>
      </c>
      <c r="Q464" s="10" t="str">
        <f>IF(P464&gt;0.5,Mapping!D458,"0")</f>
        <v>0</v>
      </c>
      <c r="R464" s="10" t="str">
        <f>IF(P464&gt;0.5,Mapping!C458,"0")</f>
        <v>0</v>
      </c>
      <c r="S464" s="10">
        <f>COUNTIF(Mapping!I458:Y458,"&gt;1")</f>
        <v>0</v>
      </c>
      <c r="T464" s="10" t="str">
        <f>IF(S464&gt;0.5,Mapping!D458,"0")</f>
        <v>0</v>
      </c>
      <c r="U464" s="57" t="str">
        <f>IF(S464&gt;0.5,Mapping!C458,"0")</f>
        <v>0</v>
      </c>
    </row>
    <row r="465" spans="15:21" x14ac:dyDescent="0.3">
      <c r="O465" s="53">
        <f>Mapping!A459</f>
        <v>0</v>
      </c>
      <c r="P465" s="10">
        <f>COUNTIF(Mapping!F459:H459,"&gt;1")</f>
        <v>0</v>
      </c>
      <c r="Q465" s="10" t="str">
        <f>IF(P465&gt;0.5,Mapping!D459,"0")</f>
        <v>0</v>
      </c>
      <c r="R465" s="10" t="str">
        <f>IF(P465&gt;0.5,Mapping!C459,"0")</f>
        <v>0</v>
      </c>
      <c r="S465" s="10">
        <f>COUNTIF(Mapping!I459:Y459,"&gt;1")</f>
        <v>0</v>
      </c>
      <c r="T465" s="10" t="str">
        <f>IF(S465&gt;0.5,Mapping!D459,"0")</f>
        <v>0</v>
      </c>
      <c r="U465" s="57" t="str">
        <f>IF(S465&gt;0.5,Mapping!C459,"0")</f>
        <v>0</v>
      </c>
    </row>
    <row r="466" spans="15:21" x14ac:dyDescent="0.3">
      <c r="O466" s="53">
        <f>Mapping!A460</f>
        <v>0</v>
      </c>
      <c r="P466" s="10">
        <f>COUNTIF(Mapping!F460:H460,"&gt;1")</f>
        <v>0</v>
      </c>
      <c r="Q466" s="10" t="str">
        <f>IF(P466&gt;0.5,Mapping!D460,"0")</f>
        <v>0</v>
      </c>
      <c r="R466" s="10" t="str">
        <f>IF(P466&gt;0.5,Mapping!C460,"0")</f>
        <v>0</v>
      </c>
      <c r="S466" s="10">
        <f>COUNTIF(Mapping!I460:Y460,"&gt;1")</f>
        <v>0</v>
      </c>
      <c r="T466" s="10" t="str">
        <f>IF(S466&gt;0.5,Mapping!D460,"0")</f>
        <v>0</v>
      </c>
      <c r="U466" s="57" t="str">
        <f>IF(S466&gt;0.5,Mapping!C460,"0")</f>
        <v>0</v>
      </c>
    </row>
    <row r="467" spans="15:21" x14ac:dyDescent="0.3">
      <c r="O467" s="53">
        <f>Mapping!A461</f>
        <v>0</v>
      </c>
      <c r="P467" s="10">
        <f>COUNTIF(Mapping!F461:H461,"&gt;1")</f>
        <v>0</v>
      </c>
      <c r="Q467" s="10" t="str">
        <f>IF(P467&gt;0.5,Mapping!D461,"0")</f>
        <v>0</v>
      </c>
      <c r="R467" s="10" t="str">
        <f>IF(P467&gt;0.5,Mapping!C461,"0")</f>
        <v>0</v>
      </c>
      <c r="S467" s="10">
        <f>COUNTIF(Mapping!I461:Y461,"&gt;1")</f>
        <v>0</v>
      </c>
      <c r="T467" s="10" t="str">
        <f>IF(S467&gt;0.5,Mapping!D461,"0")</f>
        <v>0</v>
      </c>
      <c r="U467" s="57" t="str">
        <f>IF(S467&gt;0.5,Mapping!C461,"0")</f>
        <v>0</v>
      </c>
    </row>
    <row r="468" spans="15:21" x14ac:dyDescent="0.3">
      <c r="O468" s="53">
        <f>Mapping!A462</f>
        <v>0</v>
      </c>
      <c r="P468" s="10">
        <f>COUNTIF(Mapping!F462:H462,"&gt;1")</f>
        <v>0</v>
      </c>
      <c r="Q468" s="10" t="str">
        <f>IF(P468&gt;0.5,Mapping!D462,"0")</f>
        <v>0</v>
      </c>
      <c r="R468" s="10" t="str">
        <f>IF(P468&gt;0.5,Mapping!C462,"0")</f>
        <v>0</v>
      </c>
      <c r="S468" s="10">
        <f>COUNTIF(Mapping!I462:Y462,"&gt;1")</f>
        <v>0</v>
      </c>
      <c r="T468" s="10" t="str">
        <f>IF(S468&gt;0.5,Mapping!D462,"0")</f>
        <v>0</v>
      </c>
      <c r="U468" s="57" t="str">
        <f>IF(S468&gt;0.5,Mapping!C462,"0")</f>
        <v>0</v>
      </c>
    </row>
    <row r="469" spans="15:21" x14ac:dyDescent="0.3">
      <c r="O469" s="53">
        <f>Mapping!A463</f>
        <v>0</v>
      </c>
      <c r="P469" s="10">
        <f>COUNTIF(Mapping!F463:H463,"&gt;1")</f>
        <v>0</v>
      </c>
      <c r="Q469" s="10" t="str">
        <f>IF(P469&gt;0.5,Mapping!D463,"0")</f>
        <v>0</v>
      </c>
      <c r="R469" s="10" t="str">
        <f>IF(P469&gt;0.5,Mapping!C463,"0")</f>
        <v>0</v>
      </c>
      <c r="S469" s="10">
        <f>COUNTIF(Mapping!I463:Y463,"&gt;1")</f>
        <v>0</v>
      </c>
      <c r="T469" s="10" t="str">
        <f>IF(S469&gt;0.5,Mapping!D463,"0")</f>
        <v>0</v>
      </c>
      <c r="U469" s="57" t="str">
        <f>IF(S469&gt;0.5,Mapping!C463,"0")</f>
        <v>0</v>
      </c>
    </row>
    <row r="470" spans="15:21" x14ac:dyDescent="0.3">
      <c r="O470" s="53">
        <f>Mapping!A464</f>
        <v>0</v>
      </c>
      <c r="P470" s="10">
        <f>COUNTIF(Mapping!F464:H464,"&gt;1")</f>
        <v>0</v>
      </c>
      <c r="Q470" s="10" t="str">
        <f>IF(P470&gt;0.5,Mapping!D464,"0")</f>
        <v>0</v>
      </c>
      <c r="R470" s="10" t="str">
        <f>IF(P470&gt;0.5,Mapping!C464,"0")</f>
        <v>0</v>
      </c>
      <c r="S470" s="10">
        <f>COUNTIF(Mapping!I464:Y464,"&gt;1")</f>
        <v>0</v>
      </c>
      <c r="T470" s="10" t="str">
        <f>IF(S470&gt;0.5,Mapping!D464,"0")</f>
        <v>0</v>
      </c>
      <c r="U470" s="57" t="str">
        <f>IF(S470&gt;0.5,Mapping!C464,"0")</f>
        <v>0</v>
      </c>
    </row>
    <row r="471" spans="15:21" x14ac:dyDescent="0.3">
      <c r="O471" s="53">
        <f>Mapping!A465</f>
        <v>0</v>
      </c>
      <c r="P471" s="10">
        <f>COUNTIF(Mapping!F465:H465,"&gt;1")</f>
        <v>0</v>
      </c>
      <c r="Q471" s="10" t="str">
        <f>IF(P471&gt;0.5,Mapping!D465,"0")</f>
        <v>0</v>
      </c>
      <c r="R471" s="10" t="str">
        <f>IF(P471&gt;0.5,Mapping!C465,"0")</f>
        <v>0</v>
      </c>
      <c r="S471" s="10">
        <f>COUNTIF(Mapping!I465:Y465,"&gt;1")</f>
        <v>0</v>
      </c>
      <c r="T471" s="10" t="str">
        <f>IF(S471&gt;0.5,Mapping!D465,"0")</f>
        <v>0</v>
      </c>
      <c r="U471" s="57" t="str">
        <f>IF(S471&gt;0.5,Mapping!C465,"0")</f>
        <v>0</v>
      </c>
    </row>
    <row r="472" spans="15:21" x14ac:dyDescent="0.3">
      <c r="O472" s="53">
        <f>Mapping!A466</f>
        <v>0</v>
      </c>
      <c r="P472" s="10">
        <f>COUNTIF(Mapping!F466:H466,"&gt;1")</f>
        <v>0</v>
      </c>
      <c r="Q472" s="10" t="str">
        <f>IF(P472&gt;0.5,Mapping!D466,"0")</f>
        <v>0</v>
      </c>
      <c r="R472" s="10" t="str">
        <f>IF(P472&gt;0.5,Mapping!C466,"0")</f>
        <v>0</v>
      </c>
      <c r="S472" s="10">
        <f>COUNTIF(Mapping!I466:Y466,"&gt;1")</f>
        <v>0</v>
      </c>
      <c r="T472" s="10" t="str">
        <f>IF(S472&gt;0.5,Mapping!D466,"0")</f>
        <v>0</v>
      </c>
      <c r="U472" s="57" t="str">
        <f>IF(S472&gt;0.5,Mapping!C466,"0")</f>
        <v>0</v>
      </c>
    </row>
    <row r="473" spans="15:21" x14ac:dyDescent="0.3">
      <c r="O473" s="53">
        <f>Mapping!A467</f>
        <v>0</v>
      </c>
      <c r="P473" s="10">
        <f>COUNTIF(Mapping!F467:H467,"&gt;1")</f>
        <v>0</v>
      </c>
      <c r="Q473" s="10" t="str">
        <f>IF(P473&gt;0.5,Mapping!D467,"0")</f>
        <v>0</v>
      </c>
      <c r="R473" s="10" t="str">
        <f>IF(P473&gt;0.5,Mapping!C467,"0")</f>
        <v>0</v>
      </c>
      <c r="S473" s="10">
        <f>COUNTIF(Mapping!I467:Y467,"&gt;1")</f>
        <v>0</v>
      </c>
      <c r="T473" s="10" t="str">
        <f>IF(S473&gt;0.5,Mapping!D467,"0")</f>
        <v>0</v>
      </c>
      <c r="U473" s="57" t="str">
        <f>IF(S473&gt;0.5,Mapping!C467,"0")</f>
        <v>0</v>
      </c>
    </row>
    <row r="474" spans="15:21" x14ac:dyDescent="0.3">
      <c r="O474" s="53">
        <f>Mapping!A468</f>
        <v>0</v>
      </c>
      <c r="P474" s="10">
        <f>COUNTIF(Mapping!F468:H468,"&gt;1")</f>
        <v>0</v>
      </c>
      <c r="Q474" s="10" t="str">
        <f>IF(P474&gt;0.5,Mapping!D468,"0")</f>
        <v>0</v>
      </c>
      <c r="R474" s="10" t="str">
        <f>IF(P474&gt;0.5,Mapping!C468,"0")</f>
        <v>0</v>
      </c>
      <c r="S474" s="10">
        <f>COUNTIF(Mapping!I468:Y468,"&gt;1")</f>
        <v>0</v>
      </c>
      <c r="T474" s="10" t="str">
        <f>IF(S474&gt;0.5,Mapping!D468,"0")</f>
        <v>0</v>
      </c>
      <c r="U474" s="57" t="str">
        <f>IF(S474&gt;0.5,Mapping!C468,"0")</f>
        <v>0</v>
      </c>
    </row>
    <row r="475" spans="15:21" x14ac:dyDescent="0.3">
      <c r="O475" s="53">
        <f>Mapping!A469</f>
        <v>0</v>
      </c>
      <c r="P475" s="10">
        <f>COUNTIF(Mapping!F469:H469,"&gt;1")</f>
        <v>0</v>
      </c>
      <c r="Q475" s="10" t="str">
        <f>IF(P475&gt;0.5,Mapping!D469,"0")</f>
        <v>0</v>
      </c>
      <c r="R475" s="10" t="str">
        <f>IF(P475&gt;0.5,Mapping!C469,"0")</f>
        <v>0</v>
      </c>
      <c r="S475" s="10">
        <f>COUNTIF(Mapping!I469:Y469,"&gt;1")</f>
        <v>0</v>
      </c>
      <c r="T475" s="10" t="str">
        <f>IF(S475&gt;0.5,Mapping!D469,"0")</f>
        <v>0</v>
      </c>
      <c r="U475" s="57" t="str">
        <f>IF(S475&gt;0.5,Mapping!C469,"0")</f>
        <v>0</v>
      </c>
    </row>
    <row r="476" spans="15:21" x14ac:dyDescent="0.3">
      <c r="O476" s="53">
        <f>Mapping!A470</f>
        <v>0</v>
      </c>
      <c r="P476" s="10">
        <f>COUNTIF(Mapping!F470:H470,"&gt;1")</f>
        <v>0</v>
      </c>
      <c r="Q476" s="10" t="str">
        <f>IF(P476&gt;0.5,Mapping!D470,"0")</f>
        <v>0</v>
      </c>
      <c r="R476" s="10" t="str">
        <f>IF(P476&gt;0.5,Mapping!C470,"0")</f>
        <v>0</v>
      </c>
      <c r="S476" s="10">
        <f>COUNTIF(Mapping!I470:Y470,"&gt;1")</f>
        <v>0</v>
      </c>
      <c r="T476" s="10" t="str">
        <f>IF(S476&gt;0.5,Mapping!D470,"0")</f>
        <v>0</v>
      </c>
      <c r="U476" s="57" t="str">
        <f>IF(S476&gt;0.5,Mapping!C470,"0")</f>
        <v>0</v>
      </c>
    </row>
    <row r="477" spans="15:21" x14ac:dyDescent="0.3">
      <c r="O477" s="53">
        <f>Mapping!A471</f>
        <v>0</v>
      </c>
      <c r="P477" s="10">
        <f>COUNTIF(Mapping!F471:H471,"&gt;1")</f>
        <v>0</v>
      </c>
      <c r="Q477" s="10" t="str">
        <f>IF(P477&gt;0.5,Mapping!D471,"0")</f>
        <v>0</v>
      </c>
      <c r="R477" s="10" t="str">
        <f>IF(P477&gt;0.5,Mapping!C471,"0")</f>
        <v>0</v>
      </c>
      <c r="S477" s="10">
        <f>COUNTIF(Mapping!I471:Y471,"&gt;1")</f>
        <v>0</v>
      </c>
      <c r="T477" s="10" t="str">
        <f>IF(S477&gt;0.5,Mapping!D471,"0")</f>
        <v>0</v>
      </c>
      <c r="U477" s="57" t="str">
        <f>IF(S477&gt;0.5,Mapping!C471,"0")</f>
        <v>0</v>
      </c>
    </row>
    <row r="478" spans="15:21" x14ac:dyDescent="0.3">
      <c r="O478" s="53">
        <f>Mapping!A472</f>
        <v>0</v>
      </c>
      <c r="P478" s="10">
        <f>COUNTIF(Mapping!F472:H472,"&gt;1")</f>
        <v>0</v>
      </c>
      <c r="Q478" s="10" t="str">
        <f>IF(P478&gt;0.5,Mapping!D472,"0")</f>
        <v>0</v>
      </c>
      <c r="R478" s="10" t="str">
        <f>IF(P478&gt;0.5,Mapping!C472,"0")</f>
        <v>0</v>
      </c>
      <c r="S478" s="10">
        <f>COUNTIF(Mapping!I472:Y472,"&gt;1")</f>
        <v>0</v>
      </c>
      <c r="T478" s="10" t="str">
        <f>IF(S478&gt;0.5,Mapping!D472,"0")</f>
        <v>0</v>
      </c>
      <c r="U478" s="57" t="str">
        <f>IF(S478&gt;0.5,Mapping!C472,"0")</f>
        <v>0</v>
      </c>
    </row>
    <row r="479" spans="15:21" x14ac:dyDescent="0.3">
      <c r="O479" s="53">
        <f>Mapping!A473</f>
        <v>0</v>
      </c>
      <c r="P479" s="10">
        <f>COUNTIF(Mapping!F473:H473,"&gt;1")</f>
        <v>0</v>
      </c>
      <c r="Q479" s="10" t="str">
        <f>IF(P479&gt;0.5,Mapping!D473,"0")</f>
        <v>0</v>
      </c>
      <c r="R479" s="10" t="str">
        <f>IF(P479&gt;0.5,Mapping!C473,"0")</f>
        <v>0</v>
      </c>
      <c r="S479" s="10">
        <f>COUNTIF(Mapping!I473:Y473,"&gt;1")</f>
        <v>0</v>
      </c>
      <c r="T479" s="10" t="str">
        <f>IF(S479&gt;0.5,Mapping!D473,"0")</f>
        <v>0</v>
      </c>
      <c r="U479" s="57" t="str">
        <f>IF(S479&gt;0.5,Mapping!C473,"0")</f>
        <v>0</v>
      </c>
    </row>
    <row r="480" spans="15:21" x14ac:dyDescent="0.3">
      <c r="O480" s="53">
        <f>Mapping!A474</f>
        <v>0</v>
      </c>
      <c r="P480" s="10">
        <f>COUNTIF(Mapping!F474:H474,"&gt;1")</f>
        <v>0</v>
      </c>
      <c r="Q480" s="10" t="str">
        <f>IF(P480&gt;0.5,Mapping!D474,"0")</f>
        <v>0</v>
      </c>
      <c r="R480" s="10" t="str">
        <f>IF(P480&gt;0.5,Mapping!C474,"0")</f>
        <v>0</v>
      </c>
      <c r="S480" s="10">
        <f>COUNTIF(Mapping!I474:Y474,"&gt;1")</f>
        <v>0</v>
      </c>
      <c r="T480" s="10" t="str">
        <f>IF(S480&gt;0.5,Mapping!D474,"0")</f>
        <v>0</v>
      </c>
      <c r="U480" s="57" t="str">
        <f>IF(S480&gt;0.5,Mapping!C474,"0")</f>
        <v>0</v>
      </c>
    </row>
    <row r="481" spans="15:21" x14ac:dyDescent="0.3">
      <c r="O481" s="53">
        <f>Mapping!A475</f>
        <v>0</v>
      </c>
      <c r="P481" s="10">
        <f>COUNTIF(Mapping!F475:H475,"&gt;1")</f>
        <v>0</v>
      </c>
      <c r="Q481" s="10" t="str">
        <f>IF(P481&gt;0.5,Mapping!D475,"0")</f>
        <v>0</v>
      </c>
      <c r="R481" s="10" t="str">
        <f>IF(P481&gt;0.5,Mapping!C475,"0")</f>
        <v>0</v>
      </c>
      <c r="S481" s="10">
        <f>COUNTIF(Mapping!I475:Y475,"&gt;1")</f>
        <v>0</v>
      </c>
      <c r="T481" s="10" t="str">
        <f>IF(S481&gt;0.5,Mapping!D475,"0")</f>
        <v>0</v>
      </c>
      <c r="U481" s="57" t="str">
        <f>IF(S481&gt;0.5,Mapping!C475,"0")</f>
        <v>0</v>
      </c>
    </row>
    <row r="482" spans="15:21" x14ac:dyDescent="0.3">
      <c r="O482" s="53">
        <f>Mapping!A476</f>
        <v>0</v>
      </c>
      <c r="P482" s="10">
        <f>COUNTIF(Mapping!F476:H476,"&gt;1")</f>
        <v>0</v>
      </c>
      <c r="Q482" s="10" t="str">
        <f>IF(P482&gt;0.5,Mapping!D476,"0")</f>
        <v>0</v>
      </c>
      <c r="R482" s="10" t="str">
        <f>IF(P482&gt;0.5,Mapping!C476,"0")</f>
        <v>0</v>
      </c>
      <c r="S482" s="10">
        <f>COUNTIF(Mapping!I476:Y476,"&gt;1")</f>
        <v>0</v>
      </c>
      <c r="T482" s="10" t="str">
        <f>IF(S482&gt;0.5,Mapping!D476,"0")</f>
        <v>0</v>
      </c>
      <c r="U482" s="57" t="str">
        <f>IF(S482&gt;0.5,Mapping!C476,"0")</f>
        <v>0</v>
      </c>
    </row>
    <row r="483" spans="15:21" x14ac:dyDescent="0.3">
      <c r="O483" s="53">
        <f>Mapping!A477</f>
        <v>0</v>
      </c>
      <c r="P483" s="10">
        <f>COUNTIF(Mapping!F477:H477,"&gt;1")</f>
        <v>0</v>
      </c>
      <c r="Q483" s="10" t="str">
        <f>IF(P483&gt;0.5,Mapping!D477,"0")</f>
        <v>0</v>
      </c>
      <c r="R483" s="10" t="str">
        <f>IF(P483&gt;0.5,Mapping!C477,"0")</f>
        <v>0</v>
      </c>
      <c r="S483" s="10">
        <f>COUNTIF(Mapping!I477:Y477,"&gt;1")</f>
        <v>0</v>
      </c>
      <c r="T483" s="10" t="str">
        <f>IF(S483&gt;0.5,Mapping!D477,"0")</f>
        <v>0</v>
      </c>
      <c r="U483" s="57" t="str">
        <f>IF(S483&gt;0.5,Mapping!C477,"0")</f>
        <v>0</v>
      </c>
    </row>
    <row r="484" spans="15:21" x14ac:dyDescent="0.3">
      <c r="O484" s="53">
        <f>Mapping!A478</f>
        <v>0</v>
      </c>
      <c r="P484" s="10">
        <f>COUNTIF(Mapping!F478:H478,"&gt;1")</f>
        <v>0</v>
      </c>
      <c r="Q484" s="10" t="str">
        <f>IF(P484&gt;0.5,Mapping!D478,"0")</f>
        <v>0</v>
      </c>
      <c r="R484" s="10" t="str">
        <f>IF(P484&gt;0.5,Mapping!C478,"0")</f>
        <v>0</v>
      </c>
      <c r="S484" s="10">
        <f>COUNTIF(Mapping!I478:Y478,"&gt;1")</f>
        <v>0</v>
      </c>
      <c r="T484" s="10" t="str">
        <f>IF(S484&gt;0.5,Mapping!D478,"0")</f>
        <v>0</v>
      </c>
      <c r="U484" s="57" t="str">
        <f>IF(S484&gt;0.5,Mapping!C478,"0")</f>
        <v>0</v>
      </c>
    </row>
    <row r="485" spans="15:21" x14ac:dyDescent="0.3">
      <c r="O485" s="53">
        <f>Mapping!A479</f>
        <v>0</v>
      </c>
      <c r="P485" s="10">
        <f>COUNTIF(Mapping!F479:H479,"&gt;1")</f>
        <v>0</v>
      </c>
      <c r="Q485" s="10" t="str">
        <f>IF(P485&gt;0.5,Mapping!D479,"0")</f>
        <v>0</v>
      </c>
      <c r="R485" s="10" t="str">
        <f>IF(P485&gt;0.5,Mapping!C479,"0")</f>
        <v>0</v>
      </c>
      <c r="S485" s="10">
        <f>COUNTIF(Mapping!I479:Y479,"&gt;1")</f>
        <v>0</v>
      </c>
      <c r="T485" s="10" t="str">
        <f>IF(S485&gt;0.5,Mapping!D479,"0")</f>
        <v>0</v>
      </c>
      <c r="U485" s="57" t="str">
        <f>IF(S485&gt;0.5,Mapping!C479,"0")</f>
        <v>0</v>
      </c>
    </row>
    <row r="486" spans="15:21" x14ac:dyDescent="0.3">
      <c r="O486" s="53">
        <f>Mapping!A480</f>
        <v>0</v>
      </c>
      <c r="P486" s="10">
        <f>COUNTIF(Mapping!F480:H480,"&gt;1")</f>
        <v>0</v>
      </c>
      <c r="Q486" s="10" t="str">
        <f>IF(P486&gt;0.5,Mapping!D480,"0")</f>
        <v>0</v>
      </c>
      <c r="R486" s="10" t="str">
        <f>IF(P486&gt;0.5,Mapping!C480,"0")</f>
        <v>0</v>
      </c>
      <c r="S486" s="10">
        <f>COUNTIF(Mapping!I480:Y480,"&gt;1")</f>
        <v>0</v>
      </c>
      <c r="T486" s="10" t="str">
        <f>IF(S486&gt;0.5,Mapping!D480,"0")</f>
        <v>0</v>
      </c>
      <c r="U486" s="57" t="str">
        <f>IF(S486&gt;0.5,Mapping!C480,"0")</f>
        <v>0</v>
      </c>
    </row>
    <row r="487" spans="15:21" x14ac:dyDescent="0.3">
      <c r="O487" s="53">
        <f>Mapping!A481</f>
        <v>0</v>
      </c>
      <c r="P487" s="10">
        <f>COUNTIF(Mapping!F481:H481,"&gt;1")</f>
        <v>0</v>
      </c>
      <c r="Q487" s="10" t="str">
        <f>IF(P487&gt;0.5,Mapping!D481,"0")</f>
        <v>0</v>
      </c>
      <c r="R487" s="10" t="str">
        <f>IF(P487&gt;0.5,Mapping!C481,"0")</f>
        <v>0</v>
      </c>
      <c r="S487" s="10">
        <f>COUNTIF(Mapping!I481:Y481,"&gt;1")</f>
        <v>0</v>
      </c>
      <c r="T487" s="10" t="str">
        <f>IF(S487&gt;0.5,Mapping!D481,"0")</f>
        <v>0</v>
      </c>
      <c r="U487" s="57" t="str">
        <f>IF(S487&gt;0.5,Mapping!C481,"0")</f>
        <v>0</v>
      </c>
    </row>
    <row r="488" spans="15:21" x14ac:dyDescent="0.3">
      <c r="O488" s="53">
        <f>Mapping!A482</f>
        <v>0</v>
      </c>
      <c r="P488" s="10">
        <f>COUNTIF(Mapping!F482:H482,"&gt;1")</f>
        <v>0</v>
      </c>
      <c r="Q488" s="10" t="str">
        <f>IF(P488&gt;0.5,Mapping!D482,"0")</f>
        <v>0</v>
      </c>
      <c r="R488" s="10" t="str">
        <f>IF(P488&gt;0.5,Mapping!C482,"0")</f>
        <v>0</v>
      </c>
      <c r="S488" s="10">
        <f>COUNTIF(Mapping!I482:Y482,"&gt;1")</f>
        <v>0</v>
      </c>
      <c r="T488" s="10" t="str">
        <f>IF(S488&gt;0.5,Mapping!D482,"0")</f>
        <v>0</v>
      </c>
      <c r="U488" s="57" t="str">
        <f>IF(S488&gt;0.5,Mapping!C482,"0")</f>
        <v>0</v>
      </c>
    </row>
    <row r="489" spans="15:21" x14ac:dyDescent="0.3">
      <c r="O489" s="53">
        <f>Mapping!A483</f>
        <v>0</v>
      </c>
      <c r="P489" s="10">
        <f>COUNTIF(Mapping!F483:H483,"&gt;1")</f>
        <v>0</v>
      </c>
      <c r="Q489" s="10" t="str">
        <f>IF(P489&gt;0.5,Mapping!D483,"0")</f>
        <v>0</v>
      </c>
      <c r="R489" s="10" t="str">
        <f>IF(P489&gt;0.5,Mapping!C483,"0")</f>
        <v>0</v>
      </c>
      <c r="S489" s="10">
        <f>COUNTIF(Mapping!I483:Y483,"&gt;1")</f>
        <v>0</v>
      </c>
      <c r="T489" s="10" t="str">
        <f>IF(S489&gt;0.5,Mapping!D483,"0")</f>
        <v>0</v>
      </c>
      <c r="U489" s="57" t="str">
        <f>IF(S489&gt;0.5,Mapping!C483,"0")</f>
        <v>0</v>
      </c>
    </row>
    <row r="490" spans="15:21" x14ac:dyDescent="0.3">
      <c r="O490" s="53">
        <f>Mapping!A484</f>
        <v>0</v>
      </c>
      <c r="P490" s="10">
        <f>COUNTIF(Mapping!F484:H484,"&gt;1")</f>
        <v>0</v>
      </c>
      <c r="Q490" s="10" t="str">
        <f>IF(P490&gt;0.5,Mapping!D484,"0")</f>
        <v>0</v>
      </c>
      <c r="R490" s="10" t="str">
        <f>IF(P490&gt;0.5,Mapping!C484,"0")</f>
        <v>0</v>
      </c>
      <c r="S490" s="10">
        <f>COUNTIF(Mapping!I484:Y484,"&gt;1")</f>
        <v>0</v>
      </c>
      <c r="T490" s="10" t="str">
        <f>IF(S490&gt;0.5,Mapping!D484,"0")</f>
        <v>0</v>
      </c>
      <c r="U490" s="57" t="str">
        <f>IF(S490&gt;0.5,Mapping!C484,"0")</f>
        <v>0</v>
      </c>
    </row>
    <row r="491" spans="15:21" x14ac:dyDescent="0.3">
      <c r="O491" s="53">
        <f>Mapping!A485</f>
        <v>0</v>
      </c>
      <c r="P491" s="10">
        <f>COUNTIF(Mapping!F485:H485,"&gt;1")</f>
        <v>0</v>
      </c>
      <c r="Q491" s="10" t="str">
        <f>IF(P491&gt;0.5,Mapping!D485,"0")</f>
        <v>0</v>
      </c>
      <c r="R491" s="10" t="str">
        <f>IF(P491&gt;0.5,Mapping!C485,"0")</f>
        <v>0</v>
      </c>
      <c r="S491" s="10">
        <f>COUNTIF(Mapping!I485:Y485,"&gt;1")</f>
        <v>0</v>
      </c>
      <c r="T491" s="10" t="str">
        <f>IF(S491&gt;0.5,Mapping!D485,"0")</f>
        <v>0</v>
      </c>
      <c r="U491" s="57" t="str">
        <f>IF(S491&gt;0.5,Mapping!C485,"0")</f>
        <v>0</v>
      </c>
    </row>
    <row r="492" spans="15:21" x14ac:dyDescent="0.3">
      <c r="O492" s="53">
        <f>Mapping!A486</f>
        <v>0</v>
      </c>
      <c r="P492" s="10">
        <f>COUNTIF(Mapping!F486:H486,"&gt;1")</f>
        <v>0</v>
      </c>
      <c r="Q492" s="10" t="str">
        <f>IF(P492&gt;0.5,Mapping!D486,"0")</f>
        <v>0</v>
      </c>
      <c r="R492" s="10" t="str">
        <f>IF(P492&gt;0.5,Mapping!C486,"0")</f>
        <v>0</v>
      </c>
      <c r="S492" s="10">
        <f>COUNTIF(Mapping!I486:Y486,"&gt;1")</f>
        <v>0</v>
      </c>
      <c r="T492" s="10" t="str">
        <f>IF(S492&gt;0.5,Mapping!D486,"0")</f>
        <v>0</v>
      </c>
      <c r="U492" s="57" t="str">
        <f>IF(S492&gt;0.5,Mapping!C486,"0")</f>
        <v>0</v>
      </c>
    </row>
    <row r="493" spans="15:21" x14ac:dyDescent="0.3">
      <c r="O493" s="53">
        <f>Mapping!A487</f>
        <v>0</v>
      </c>
      <c r="P493" s="10">
        <f>COUNTIF(Mapping!F487:H487,"&gt;1")</f>
        <v>0</v>
      </c>
      <c r="Q493" s="10" t="str">
        <f>IF(P493&gt;0.5,Mapping!D487,"0")</f>
        <v>0</v>
      </c>
      <c r="R493" s="10" t="str">
        <f>IF(P493&gt;0.5,Mapping!C487,"0")</f>
        <v>0</v>
      </c>
      <c r="S493" s="10">
        <f>COUNTIF(Mapping!I487:Y487,"&gt;1")</f>
        <v>0</v>
      </c>
      <c r="T493" s="10" t="str">
        <f>IF(S493&gt;0.5,Mapping!D487,"0")</f>
        <v>0</v>
      </c>
      <c r="U493" s="57" t="str">
        <f>IF(S493&gt;0.5,Mapping!C487,"0")</f>
        <v>0</v>
      </c>
    </row>
    <row r="494" spans="15:21" x14ac:dyDescent="0.3">
      <c r="O494" s="53">
        <f>Mapping!A488</f>
        <v>0</v>
      </c>
      <c r="P494" s="10">
        <f>COUNTIF(Mapping!F488:H488,"&gt;1")</f>
        <v>0</v>
      </c>
      <c r="Q494" s="10" t="str">
        <f>IF(P494&gt;0.5,Mapping!D488,"0")</f>
        <v>0</v>
      </c>
      <c r="R494" s="10" t="str">
        <f>IF(P494&gt;0.5,Mapping!C488,"0")</f>
        <v>0</v>
      </c>
      <c r="S494" s="10">
        <f>COUNTIF(Mapping!I488:Y488,"&gt;1")</f>
        <v>0</v>
      </c>
      <c r="T494" s="10" t="str">
        <f>IF(S494&gt;0.5,Mapping!D488,"0")</f>
        <v>0</v>
      </c>
      <c r="U494" s="57" t="str">
        <f>IF(S494&gt;0.5,Mapping!C488,"0")</f>
        <v>0</v>
      </c>
    </row>
    <row r="495" spans="15:21" x14ac:dyDescent="0.3">
      <c r="O495" s="53">
        <f>Mapping!A489</f>
        <v>0</v>
      </c>
      <c r="P495" s="10">
        <f>COUNTIF(Mapping!F489:H489,"&gt;1")</f>
        <v>0</v>
      </c>
      <c r="Q495" s="10" t="str">
        <f>IF(P495&gt;0.5,Mapping!D489,"0")</f>
        <v>0</v>
      </c>
      <c r="R495" s="10" t="str">
        <f>IF(P495&gt;0.5,Mapping!C489,"0")</f>
        <v>0</v>
      </c>
      <c r="S495" s="10">
        <f>COUNTIF(Mapping!I489:Y489,"&gt;1")</f>
        <v>0</v>
      </c>
      <c r="T495" s="10" t="str">
        <f>IF(S495&gt;0.5,Mapping!D489,"0")</f>
        <v>0</v>
      </c>
      <c r="U495" s="57" t="str">
        <f>IF(S495&gt;0.5,Mapping!C489,"0")</f>
        <v>0</v>
      </c>
    </row>
    <row r="496" spans="15:21" x14ac:dyDescent="0.3">
      <c r="O496" s="53">
        <f>Mapping!A490</f>
        <v>0</v>
      </c>
      <c r="P496" s="10">
        <f>COUNTIF(Mapping!F490:H490,"&gt;1")</f>
        <v>0</v>
      </c>
      <c r="Q496" s="10" t="str">
        <f>IF(P496&gt;0.5,Mapping!D490,"0")</f>
        <v>0</v>
      </c>
      <c r="R496" s="10" t="str">
        <f>IF(P496&gt;0.5,Mapping!C490,"0")</f>
        <v>0</v>
      </c>
      <c r="S496" s="10">
        <f>COUNTIF(Mapping!I490:Y490,"&gt;1")</f>
        <v>0</v>
      </c>
      <c r="T496" s="10" t="str">
        <f>IF(S496&gt;0.5,Mapping!D490,"0")</f>
        <v>0</v>
      </c>
      <c r="U496" s="57" t="str">
        <f>IF(S496&gt;0.5,Mapping!C490,"0")</f>
        <v>0</v>
      </c>
    </row>
    <row r="497" spans="15:21" x14ac:dyDescent="0.3">
      <c r="O497" s="53">
        <f>Mapping!A491</f>
        <v>0</v>
      </c>
      <c r="P497" s="10">
        <f>COUNTIF(Mapping!F491:H491,"&gt;1")</f>
        <v>0</v>
      </c>
      <c r="Q497" s="10" t="str">
        <f>IF(P497&gt;0.5,Mapping!D491,"0")</f>
        <v>0</v>
      </c>
      <c r="R497" s="10" t="str">
        <f>IF(P497&gt;0.5,Mapping!C491,"0")</f>
        <v>0</v>
      </c>
      <c r="S497" s="10">
        <f>COUNTIF(Mapping!I491:Y491,"&gt;1")</f>
        <v>0</v>
      </c>
      <c r="T497" s="10" t="str">
        <f>IF(S497&gt;0.5,Mapping!D491,"0")</f>
        <v>0</v>
      </c>
      <c r="U497" s="57" t="str">
        <f>IF(S497&gt;0.5,Mapping!C491,"0")</f>
        <v>0</v>
      </c>
    </row>
    <row r="498" spans="15:21" x14ac:dyDescent="0.3">
      <c r="O498" s="53">
        <f>Mapping!A492</f>
        <v>0</v>
      </c>
      <c r="P498" s="10">
        <f>COUNTIF(Mapping!F492:H492,"&gt;1")</f>
        <v>0</v>
      </c>
      <c r="Q498" s="10" t="str">
        <f>IF(P498&gt;0.5,Mapping!D492,"0")</f>
        <v>0</v>
      </c>
      <c r="R498" s="10" t="str">
        <f>IF(P498&gt;0.5,Mapping!C492,"0")</f>
        <v>0</v>
      </c>
      <c r="S498" s="10">
        <f>COUNTIF(Mapping!I492:Y492,"&gt;1")</f>
        <v>0</v>
      </c>
      <c r="T498" s="10" t="str">
        <f>IF(S498&gt;0.5,Mapping!D492,"0")</f>
        <v>0</v>
      </c>
      <c r="U498" s="57" t="str">
        <f>IF(S498&gt;0.5,Mapping!C492,"0")</f>
        <v>0</v>
      </c>
    </row>
    <row r="499" spans="15:21" x14ac:dyDescent="0.3">
      <c r="O499" s="53">
        <f>Mapping!A493</f>
        <v>0</v>
      </c>
      <c r="P499" s="10">
        <f>COUNTIF(Mapping!F493:H493,"&gt;1")</f>
        <v>0</v>
      </c>
      <c r="Q499" s="10" t="str">
        <f>IF(P499&gt;0.5,Mapping!D493,"0")</f>
        <v>0</v>
      </c>
      <c r="R499" s="10" t="str">
        <f>IF(P499&gt;0.5,Mapping!C493,"0")</f>
        <v>0</v>
      </c>
      <c r="S499" s="10">
        <f>COUNTIF(Mapping!I493:Y493,"&gt;1")</f>
        <v>0</v>
      </c>
      <c r="T499" s="10" t="str">
        <f>IF(S499&gt;0.5,Mapping!D493,"0")</f>
        <v>0</v>
      </c>
      <c r="U499" s="57" t="str">
        <f>IF(S499&gt;0.5,Mapping!C493,"0")</f>
        <v>0</v>
      </c>
    </row>
    <row r="500" spans="15:21" x14ac:dyDescent="0.3">
      <c r="O500" s="53">
        <f>Mapping!A494</f>
        <v>0</v>
      </c>
      <c r="P500" s="10">
        <f>COUNTIF(Mapping!F494:H494,"&gt;1")</f>
        <v>0</v>
      </c>
      <c r="Q500" s="10" t="str">
        <f>IF(P500&gt;0.5,Mapping!D494,"0")</f>
        <v>0</v>
      </c>
      <c r="R500" s="10" t="str">
        <f>IF(P500&gt;0.5,Mapping!C494,"0")</f>
        <v>0</v>
      </c>
      <c r="S500" s="10">
        <f>COUNTIF(Mapping!I494:Y494,"&gt;1")</f>
        <v>0</v>
      </c>
      <c r="T500" s="10" t="str">
        <f>IF(S500&gt;0.5,Mapping!D494,"0")</f>
        <v>0</v>
      </c>
      <c r="U500" s="57" t="str">
        <f>IF(S500&gt;0.5,Mapping!C494,"0")</f>
        <v>0</v>
      </c>
    </row>
    <row r="501" spans="15:21" x14ac:dyDescent="0.3">
      <c r="O501" s="53">
        <f>Mapping!A495</f>
        <v>0</v>
      </c>
      <c r="P501" s="10">
        <f>COUNTIF(Mapping!F495:H495,"&gt;1")</f>
        <v>0</v>
      </c>
      <c r="Q501" s="10" t="str">
        <f>IF(P501&gt;0.5,Mapping!D495,"0")</f>
        <v>0</v>
      </c>
      <c r="R501" s="10" t="str">
        <f>IF(P501&gt;0.5,Mapping!C495,"0")</f>
        <v>0</v>
      </c>
      <c r="S501" s="10">
        <f>COUNTIF(Mapping!I495:Y495,"&gt;1")</f>
        <v>0</v>
      </c>
      <c r="T501" s="10" t="str">
        <f>IF(S501&gt;0.5,Mapping!D495,"0")</f>
        <v>0</v>
      </c>
      <c r="U501" s="57" t="str">
        <f>IF(S501&gt;0.5,Mapping!C495,"0")</f>
        <v>0</v>
      </c>
    </row>
    <row r="502" spans="15:21" x14ac:dyDescent="0.3">
      <c r="O502" s="53">
        <f>Mapping!A496</f>
        <v>0</v>
      </c>
      <c r="P502" s="10">
        <f>COUNTIF(Mapping!F496:H496,"&gt;1")</f>
        <v>0</v>
      </c>
      <c r="Q502" s="10" t="str">
        <f>IF(P502&gt;0.5,Mapping!D496,"0")</f>
        <v>0</v>
      </c>
      <c r="R502" s="10" t="str">
        <f>IF(P502&gt;0.5,Mapping!C496,"0")</f>
        <v>0</v>
      </c>
      <c r="S502" s="10">
        <f>COUNTIF(Mapping!I496:Y496,"&gt;1")</f>
        <v>0</v>
      </c>
      <c r="T502" s="10" t="str">
        <f>IF(S502&gt;0.5,Mapping!D496,"0")</f>
        <v>0</v>
      </c>
      <c r="U502" s="57" t="str">
        <f>IF(S502&gt;0.5,Mapping!C496,"0")</f>
        <v>0</v>
      </c>
    </row>
    <row r="503" spans="15:21" x14ac:dyDescent="0.3">
      <c r="O503" s="53">
        <f>Mapping!A497</f>
        <v>0</v>
      </c>
      <c r="P503" s="10">
        <f>COUNTIF(Mapping!F497:H497,"&gt;1")</f>
        <v>0</v>
      </c>
      <c r="Q503" s="10" t="str">
        <f>IF(P503&gt;0.5,Mapping!D497,"0")</f>
        <v>0</v>
      </c>
      <c r="R503" s="10" t="str">
        <f>IF(P503&gt;0.5,Mapping!C497,"0")</f>
        <v>0</v>
      </c>
      <c r="S503" s="10">
        <f>COUNTIF(Mapping!I497:Y497,"&gt;1")</f>
        <v>0</v>
      </c>
      <c r="T503" s="10" t="str">
        <f>IF(S503&gt;0.5,Mapping!D497,"0")</f>
        <v>0</v>
      </c>
      <c r="U503" s="57" t="str">
        <f>IF(S503&gt;0.5,Mapping!C497,"0")</f>
        <v>0</v>
      </c>
    </row>
    <row r="504" spans="15:21" x14ac:dyDescent="0.3">
      <c r="O504" s="53">
        <f>Mapping!A498</f>
        <v>0</v>
      </c>
      <c r="P504" s="10">
        <f>COUNTIF(Mapping!F498:H498,"&gt;1")</f>
        <v>0</v>
      </c>
      <c r="Q504" s="10" t="str">
        <f>IF(P504&gt;0.5,Mapping!D498,"0")</f>
        <v>0</v>
      </c>
      <c r="R504" s="10" t="str">
        <f>IF(P504&gt;0.5,Mapping!C498,"0")</f>
        <v>0</v>
      </c>
      <c r="S504" s="10">
        <f>COUNTIF(Mapping!I498:Y498,"&gt;1")</f>
        <v>0</v>
      </c>
      <c r="T504" s="10" t="str">
        <f>IF(S504&gt;0.5,Mapping!D498,"0")</f>
        <v>0</v>
      </c>
      <c r="U504" s="57" t="str">
        <f>IF(S504&gt;0.5,Mapping!C498,"0")</f>
        <v>0</v>
      </c>
    </row>
    <row r="505" spans="15:21" x14ac:dyDescent="0.3">
      <c r="O505" s="53">
        <f>Mapping!A499</f>
        <v>0</v>
      </c>
      <c r="P505" s="10">
        <f>COUNTIF(Mapping!F499:H499,"&gt;1")</f>
        <v>0</v>
      </c>
      <c r="Q505" s="10" t="str">
        <f>IF(P505&gt;0.5,Mapping!D499,"0")</f>
        <v>0</v>
      </c>
      <c r="R505" s="10" t="str">
        <f>IF(P505&gt;0.5,Mapping!C499,"0")</f>
        <v>0</v>
      </c>
      <c r="S505" s="10">
        <f>COUNTIF(Mapping!I499:Y499,"&gt;1")</f>
        <v>0</v>
      </c>
      <c r="T505" s="10" t="str">
        <f>IF(S505&gt;0.5,Mapping!D499,"0")</f>
        <v>0</v>
      </c>
      <c r="U505" s="57" t="str">
        <f>IF(S505&gt;0.5,Mapping!C499,"0")</f>
        <v>0</v>
      </c>
    </row>
    <row r="506" spans="15:21" x14ac:dyDescent="0.3">
      <c r="O506" s="53">
        <f>Mapping!A500</f>
        <v>0</v>
      </c>
      <c r="P506" s="10">
        <f>COUNTIF(Mapping!F500:H500,"&gt;1")</f>
        <v>0</v>
      </c>
      <c r="Q506" s="10" t="str">
        <f>IF(P506&gt;0.5,Mapping!D500,"0")</f>
        <v>0</v>
      </c>
      <c r="R506" s="10" t="str">
        <f>IF(P506&gt;0.5,Mapping!C500,"0")</f>
        <v>0</v>
      </c>
      <c r="S506" s="10">
        <f>COUNTIF(Mapping!I500:Y500,"&gt;1")</f>
        <v>0</v>
      </c>
      <c r="T506" s="10" t="str">
        <f>IF(S506&gt;0.5,Mapping!D500,"0")</f>
        <v>0</v>
      </c>
      <c r="U506" s="57" t="str">
        <f>IF(S506&gt;0.5,Mapping!C500,"0")</f>
        <v>0</v>
      </c>
    </row>
    <row r="507" spans="15:21" x14ac:dyDescent="0.3">
      <c r="O507" s="53">
        <f>Mapping!A501</f>
        <v>0</v>
      </c>
      <c r="P507" s="10">
        <f>COUNTIF(Mapping!F501:H501,"&gt;1")</f>
        <v>0</v>
      </c>
      <c r="Q507" s="10" t="str">
        <f>IF(P507&gt;0.5,Mapping!D501,"0")</f>
        <v>0</v>
      </c>
      <c r="R507" s="10" t="str">
        <f>IF(P507&gt;0.5,Mapping!C501,"0")</f>
        <v>0</v>
      </c>
      <c r="S507" s="10">
        <f>COUNTIF(Mapping!I501:Y501,"&gt;1")</f>
        <v>0</v>
      </c>
      <c r="T507" s="10" t="str">
        <f>IF(S507&gt;0.5,Mapping!D501,"0")</f>
        <v>0</v>
      </c>
      <c r="U507" s="57" t="str">
        <f>IF(S507&gt;0.5,Mapping!C501,"0")</f>
        <v>0</v>
      </c>
    </row>
    <row r="508" spans="15:21" x14ac:dyDescent="0.3">
      <c r="O508" s="53">
        <f>Mapping!A502</f>
        <v>0</v>
      </c>
      <c r="P508" s="10">
        <f>COUNTIF(Mapping!F502:H502,"&gt;1")</f>
        <v>0</v>
      </c>
      <c r="Q508" s="10" t="str">
        <f>IF(P508&gt;0.5,Mapping!D502,"0")</f>
        <v>0</v>
      </c>
      <c r="R508" s="10" t="str">
        <f>IF(P508&gt;0.5,Mapping!C502,"0")</f>
        <v>0</v>
      </c>
      <c r="S508" s="10">
        <f>COUNTIF(Mapping!I502:Y502,"&gt;1")</f>
        <v>0</v>
      </c>
      <c r="T508" s="10" t="str">
        <f>IF(S508&gt;0.5,Mapping!D502,"0")</f>
        <v>0</v>
      </c>
      <c r="U508" s="57" t="str">
        <f>IF(S508&gt;0.5,Mapping!C502,"0")</f>
        <v>0</v>
      </c>
    </row>
    <row r="509" spans="15:21" x14ac:dyDescent="0.3">
      <c r="O509" s="53">
        <f>Mapping!A503</f>
        <v>0</v>
      </c>
      <c r="P509" s="10">
        <f>COUNTIF(Mapping!F503:H503,"&gt;1")</f>
        <v>0</v>
      </c>
      <c r="Q509" s="10" t="str">
        <f>IF(P509&gt;0.5,Mapping!D503,"0")</f>
        <v>0</v>
      </c>
      <c r="R509" s="10" t="str">
        <f>IF(P509&gt;0.5,Mapping!C503,"0")</f>
        <v>0</v>
      </c>
      <c r="S509" s="10">
        <f>COUNTIF(Mapping!I503:Y503,"&gt;1")</f>
        <v>0</v>
      </c>
      <c r="T509" s="10" t="str">
        <f>IF(S509&gt;0.5,Mapping!D503,"0")</f>
        <v>0</v>
      </c>
      <c r="U509" s="57" t="str">
        <f>IF(S509&gt;0.5,Mapping!C503,"0")</f>
        <v>0</v>
      </c>
    </row>
    <row r="510" spans="15:21" x14ac:dyDescent="0.3">
      <c r="O510" s="53">
        <f>Mapping!A504</f>
        <v>0</v>
      </c>
      <c r="P510" s="10">
        <f>COUNTIF(Mapping!F504:H504,"&gt;1")</f>
        <v>0</v>
      </c>
      <c r="Q510" s="10" t="str">
        <f>IF(P510&gt;0.5,Mapping!D504,"0")</f>
        <v>0</v>
      </c>
      <c r="R510" s="10" t="str">
        <f>IF(P510&gt;0.5,Mapping!C504,"0")</f>
        <v>0</v>
      </c>
      <c r="S510" s="10">
        <f>COUNTIF(Mapping!I504:Y504,"&gt;1")</f>
        <v>0</v>
      </c>
      <c r="T510" s="10" t="str">
        <f>IF(S510&gt;0.5,Mapping!D504,"0")</f>
        <v>0</v>
      </c>
      <c r="U510" s="57" t="str">
        <f>IF(S510&gt;0.5,Mapping!C504,"0")</f>
        <v>0</v>
      </c>
    </row>
    <row r="511" spans="15:21" ht="14.5" x14ac:dyDescent="0.35">
      <c r="O511" s="20"/>
      <c r="P511"/>
      <c r="Q511" s="10">
        <f>SUM(Q11:Q510)</f>
        <v>0</v>
      </c>
      <c r="R511" s="10"/>
      <c r="S511"/>
      <c r="T511" s="10">
        <f>SUM(T11:T510)</f>
        <v>0</v>
      </c>
      <c r="U511" s="21"/>
    </row>
    <row r="512" spans="15:21" ht="14.5" x14ac:dyDescent="0.35">
      <c r="O512" s="62">
        <f>SUM(Mapping!D5:D1048576)</f>
        <v>0</v>
      </c>
      <c r="P512" s="54"/>
      <c r="Q512" s="63" t="e">
        <f>Q511/O512</f>
        <v>#DIV/0!</v>
      </c>
      <c r="R512" s="23"/>
      <c r="S512" s="54"/>
      <c r="T512" s="63" t="e">
        <f>T511/O512</f>
        <v>#DIV/0!</v>
      </c>
      <c r="U512" s="24"/>
    </row>
    <row r="513" spans="16:16" ht="14.5" x14ac:dyDescent="0.35">
      <c r="P513"/>
    </row>
    <row r="514" spans="16:16" ht="14.5" x14ac:dyDescent="0.35">
      <c r="P514"/>
    </row>
    <row r="515" spans="16:16" ht="14.5" x14ac:dyDescent="0.35">
      <c r="P515"/>
    </row>
    <row r="516" spans="16:16" ht="14.5" x14ac:dyDescent="0.35">
      <c r="P516"/>
    </row>
    <row r="517" spans="16:16" ht="14.5" x14ac:dyDescent="0.35">
      <c r="P517"/>
    </row>
    <row r="518" spans="16:16" ht="14.5" x14ac:dyDescent="0.35">
      <c r="P518"/>
    </row>
    <row r="519" spans="16:16" ht="14.5" x14ac:dyDescent="0.35">
      <c r="P519"/>
    </row>
    <row r="520" spans="16:16" ht="14.5" x14ac:dyDescent="0.35">
      <c r="P520"/>
    </row>
    <row r="521" spans="16:16" ht="14.5" x14ac:dyDescent="0.35">
      <c r="P521"/>
    </row>
    <row r="522" spans="16:16" ht="14.5" x14ac:dyDescent="0.35">
      <c r="P522"/>
    </row>
    <row r="523" spans="16:16" ht="14.5" x14ac:dyDescent="0.35">
      <c r="P523"/>
    </row>
    <row r="524" spans="16:16" ht="14.5" x14ac:dyDescent="0.35">
      <c r="P524"/>
    </row>
    <row r="525" spans="16:16" ht="14.5" x14ac:dyDescent="0.35">
      <c r="P525"/>
    </row>
    <row r="526" spans="16:16" ht="14.5" x14ac:dyDescent="0.35">
      <c r="P526"/>
    </row>
    <row r="527" spans="16:16" ht="14.5" x14ac:dyDescent="0.35">
      <c r="P527"/>
    </row>
    <row r="528" spans="16:16" ht="14.5" x14ac:dyDescent="0.35">
      <c r="P528"/>
    </row>
    <row r="529" spans="16:16" ht="14.5" x14ac:dyDescent="0.35">
      <c r="P529"/>
    </row>
    <row r="530" spans="16:16" ht="14.5" x14ac:dyDescent="0.35">
      <c r="P530"/>
    </row>
    <row r="531" spans="16:16" ht="14.5" x14ac:dyDescent="0.35">
      <c r="P531"/>
    </row>
    <row r="532" spans="16:16" ht="14.5" x14ac:dyDescent="0.35">
      <c r="P532"/>
    </row>
    <row r="533" spans="16:16" ht="14.5" x14ac:dyDescent="0.35">
      <c r="P533"/>
    </row>
    <row r="534" spans="16:16" ht="14.5" x14ac:dyDescent="0.35">
      <c r="P534"/>
    </row>
    <row r="535" spans="16:16" ht="14.5" x14ac:dyDescent="0.35">
      <c r="P535"/>
    </row>
    <row r="536" spans="16:16" ht="14.5" x14ac:dyDescent="0.35">
      <c r="P536"/>
    </row>
    <row r="537" spans="16:16" ht="14.5" x14ac:dyDescent="0.35">
      <c r="P537"/>
    </row>
    <row r="538" spans="16:16" ht="14.5" x14ac:dyDescent="0.35">
      <c r="P538"/>
    </row>
    <row r="539" spans="16:16" ht="14.5" x14ac:dyDescent="0.35">
      <c r="P539"/>
    </row>
    <row r="540" spans="16:16" ht="14.5" x14ac:dyDescent="0.35">
      <c r="P540"/>
    </row>
    <row r="541" spans="16:16" ht="14.5" x14ac:dyDescent="0.35">
      <c r="P541"/>
    </row>
    <row r="542" spans="16:16" ht="14.5" x14ac:dyDescent="0.35">
      <c r="P542"/>
    </row>
    <row r="543" spans="16:16" ht="14.5" x14ac:dyDescent="0.35">
      <c r="P543"/>
    </row>
    <row r="544" spans="16:16" ht="14.5" x14ac:dyDescent="0.35">
      <c r="P544"/>
    </row>
    <row r="545" spans="16:16" ht="14.5" x14ac:dyDescent="0.35">
      <c r="P545"/>
    </row>
    <row r="546" spans="16:16" ht="14.5" x14ac:dyDescent="0.35">
      <c r="P546"/>
    </row>
    <row r="547" spans="16:16" ht="14.5" x14ac:dyDescent="0.35">
      <c r="P547"/>
    </row>
    <row r="548" spans="16:16" ht="14.5" x14ac:dyDescent="0.35">
      <c r="P548"/>
    </row>
    <row r="549" spans="16:16" ht="14.5" x14ac:dyDescent="0.35">
      <c r="P549"/>
    </row>
    <row r="550" spans="16:16" ht="14.5" x14ac:dyDescent="0.35">
      <c r="P550"/>
    </row>
    <row r="551" spans="16:16" ht="14.5" x14ac:dyDescent="0.35">
      <c r="P551"/>
    </row>
    <row r="552" spans="16:16" ht="14.5" x14ac:dyDescent="0.35">
      <c r="P552"/>
    </row>
    <row r="553" spans="16:16" ht="14.5" x14ac:dyDescent="0.35">
      <c r="P553"/>
    </row>
    <row r="554" spans="16:16" ht="14.5" x14ac:dyDescent="0.35">
      <c r="P554"/>
    </row>
    <row r="555" spans="16:16" ht="14.5" x14ac:dyDescent="0.35">
      <c r="P555"/>
    </row>
    <row r="556" spans="16:16" ht="14.5" x14ac:dyDescent="0.35">
      <c r="P556"/>
    </row>
    <row r="557" spans="16:16" ht="14.5" x14ac:dyDescent="0.35">
      <c r="P557"/>
    </row>
    <row r="558" spans="16:16" ht="14.5" x14ac:dyDescent="0.35">
      <c r="P558"/>
    </row>
    <row r="559" spans="16:16" ht="14.5" x14ac:dyDescent="0.35">
      <c r="P559"/>
    </row>
    <row r="560" spans="16:16" ht="14.5" x14ac:dyDescent="0.35">
      <c r="P560"/>
    </row>
    <row r="561" spans="16:16" ht="14.5" x14ac:dyDescent="0.35">
      <c r="P561"/>
    </row>
    <row r="562" spans="16:16" ht="14.5" x14ac:dyDescent="0.35">
      <c r="P562"/>
    </row>
    <row r="563" spans="16:16" ht="14.5" x14ac:dyDescent="0.35">
      <c r="P563"/>
    </row>
    <row r="564" spans="16:16" ht="14.5" x14ac:dyDescent="0.35">
      <c r="P564"/>
    </row>
    <row r="565" spans="16:16" ht="14.5" x14ac:dyDescent="0.35">
      <c r="P565"/>
    </row>
    <row r="566" spans="16:16" ht="14.5" x14ac:dyDescent="0.35">
      <c r="P566"/>
    </row>
    <row r="567" spans="16:16" ht="14.5" x14ac:dyDescent="0.35">
      <c r="P567"/>
    </row>
    <row r="568" spans="16:16" ht="14.5" x14ac:dyDescent="0.35">
      <c r="P568"/>
    </row>
    <row r="569" spans="16:16" ht="14.5" x14ac:dyDescent="0.35">
      <c r="P569"/>
    </row>
    <row r="570" spans="16:16" ht="14.5" x14ac:dyDescent="0.35">
      <c r="P570"/>
    </row>
    <row r="571" spans="16:16" ht="14.5" x14ac:dyDescent="0.35">
      <c r="P571"/>
    </row>
    <row r="572" spans="16:16" ht="14.5" x14ac:dyDescent="0.35">
      <c r="P572"/>
    </row>
    <row r="573" spans="16:16" ht="14.5" x14ac:dyDescent="0.35">
      <c r="P573"/>
    </row>
    <row r="574" spans="16:16" ht="14.5" x14ac:dyDescent="0.35">
      <c r="P574"/>
    </row>
    <row r="575" spans="16:16" ht="14.5" x14ac:dyDescent="0.35">
      <c r="P575"/>
    </row>
    <row r="576" spans="16:16" ht="14.5" x14ac:dyDescent="0.35">
      <c r="P576"/>
    </row>
    <row r="577" spans="16:16" ht="14.5" x14ac:dyDescent="0.35">
      <c r="P577"/>
    </row>
    <row r="578" spans="16:16" ht="14.5" x14ac:dyDescent="0.35">
      <c r="P578"/>
    </row>
    <row r="579" spans="16:16" ht="14.5" x14ac:dyDescent="0.35">
      <c r="P579"/>
    </row>
    <row r="580" spans="16:16" ht="14.5" x14ac:dyDescent="0.35">
      <c r="P580"/>
    </row>
    <row r="581" spans="16:16" ht="14.5" x14ac:dyDescent="0.35">
      <c r="P581"/>
    </row>
    <row r="582" spans="16:16" ht="14.5" x14ac:dyDescent="0.35">
      <c r="P582"/>
    </row>
    <row r="583" spans="16:16" ht="14.5" x14ac:dyDescent="0.35">
      <c r="P583"/>
    </row>
    <row r="584" spans="16:16" ht="14.5" x14ac:dyDescent="0.35">
      <c r="P584"/>
    </row>
    <row r="585" spans="16:16" ht="14.5" x14ac:dyDescent="0.35">
      <c r="P585"/>
    </row>
    <row r="586" spans="16:16" ht="14.5" x14ac:dyDescent="0.35">
      <c r="P586"/>
    </row>
    <row r="587" spans="16:16" ht="14.5" x14ac:dyDescent="0.35">
      <c r="P587"/>
    </row>
    <row r="588" spans="16:16" ht="14.5" x14ac:dyDescent="0.35">
      <c r="P588"/>
    </row>
    <row r="589" spans="16:16" ht="14.5" x14ac:dyDescent="0.35">
      <c r="P589"/>
    </row>
    <row r="590" spans="16:16" ht="14.5" x14ac:dyDescent="0.35">
      <c r="P590"/>
    </row>
    <row r="591" spans="16:16" ht="14.5" x14ac:dyDescent="0.35">
      <c r="P591"/>
    </row>
    <row r="592" spans="16:16" ht="14.5" x14ac:dyDescent="0.35">
      <c r="P592"/>
    </row>
    <row r="593" spans="16:16" ht="14.5" x14ac:dyDescent="0.35">
      <c r="P593"/>
    </row>
    <row r="594" spans="16:16" ht="14.5" x14ac:dyDescent="0.35">
      <c r="P594"/>
    </row>
    <row r="595" spans="16:16" ht="14.5" x14ac:dyDescent="0.35">
      <c r="P595"/>
    </row>
    <row r="596" spans="16:16" ht="14.5" x14ac:dyDescent="0.35">
      <c r="P596"/>
    </row>
    <row r="597" spans="16:16" ht="14.5" x14ac:dyDescent="0.35">
      <c r="P597"/>
    </row>
    <row r="598" spans="16:16" ht="14.5" x14ac:dyDescent="0.35">
      <c r="P598"/>
    </row>
    <row r="599" spans="16:16" ht="14.5" x14ac:dyDescent="0.35">
      <c r="P599"/>
    </row>
    <row r="600" spans="16:16" ht="14.5" x14ac:dyDescent="0.35">
      <c r="P600"/>
    </row>
    <row r="601" spans="16:16" ht="14.5" x14ac:dyDescent="0.35">
      <c r="P601"/>
    </row>
    <row r="602" spans="16:16" ht="14.5" x14ac:dyDescent="0.35">
      <c r="P602"/>
    </row>
    <row r="603" spans="16:16" ht="14.5" x14ac:dyDescent="0.35">
      <c r="P603"/>
    </row>
    <row r="604" spans="16:16" ht="14.5" x14ac:dyDescent="0.35">
      <c r="P604"/>
    </row>
    <row r="605" spans="16:16" ht="14.5" x14ac:dyDescent="0.35">
      <c r="P605"/>
    </row>
    <row r="606" spans="16:16" ht="14.5" x14ac:dyDescent="0.35">
      <c r="P606"/>
    </row>
    <row r="607" spans="16:16" ht="14.5" x14ac:dyDescent="0.35">
      <c r="P607"/>
    </row>
    <row r="608" spans="16:16" ht="14.5" x14ac:dyDescent="0.35">
      <c r="P608"/>
    </row>
    <row r="609" spans="16:16" ht="14.5" x14ac:dyDescent="0.35">
      <c r="P609"/>
    </row>
    <row r="610" spans="16:16" ht="14.5" x14ac:dyDescent="0.35">
      <c r="P610"/>
    </row>
    <row r="611" spans="16:16" ht="14.5" x14ac:dyDescent="0.35">
      <c r="P611"/>
    </row>
    <row r="612" spans="16:16" ht="14.5" x14ac:dyDescent="0.35">
      <c r="P612"/>
    </row>
    <row r="613" spans="16:16" ht="14.5" x14ac:dyDescent="0.35">
      <c r="P613"/>
    </row>
    <row r="614" spans="16:16" ht="14.5" x14ac:dyDescent="0.35">
      <c r="P614"/>
    </row>
    <row r="615" spans="16:16" ht="14.5" x14ac:dyDescent="0.35">
      <c r="P615"/>
    </row>
    <row r="616" spans="16:16" ht="14.5" x14ac:dyDescent="0.35">
      <c r="P616"/>
    </row>
    <row r="617" spans="16:16" ht="14.5" x14ac:dyDescent="0.35">
      <c r="P617"/>
    </row>
    <row r="618" spans="16:16" ht="14.5" x14ac:dyDescent="0.35">
      <c r="P618"/>
    </row>
    <row r="619" spans="16:16" ht="14.5" x14ac:dyDescent="0.35">
      <c r="P619"/>
    </row>
    <row r="620" spans="16:16" ht="14.5" x14ac:dyDescent="0.35">
      <c r="P620"/>
    </row>
    <row r="621" spans="16:16" ht="14.5" x14ac:dyDescent="0.35">
      <c r="P621"/>
    </row>
    <row r="622" spans="16:16" ht="14.5" x14ac:dyDescent="0.35">
      <c r="P622"/>
    </row>
    <row r="623" spans="16:16" ht="14.5" x14ac:dyDescent="0.35">
      <c r="P623"/>
    </row>
    <row r="624" spans="16:16" ht="14.5" x14ac:dyDescent="0.35">
      <c r="P624"/>
    </row>
    <row r="625" spans="16:16" ht="14.5" x14ac:dyDescent="0.35">
      <c r="P625"/>
    </row>
    <row r="626" spans="16:16" ht="14.5" x14ac:dyDescent="0.35">
      <c r="P626"/>
    </row>
    <row r="627" spans="16:16" ht="14.5" x14ac:dyDescent="0.35">
      <c r="P627"/>
    </row>
    <row r="628" spans="16:16" ht="14.5" x14ac:dyDescent="0.35">
      <c r="P628"/>
    </row>
    <row r="629" spans="16:16" ht="14.5" x14ac:dyDescent="0.35">
      <c r="P629"/>
    </row>
    <row r="630" spans="16:16" ht="14.5" x14ac:dyDescent="0.35">
      <c r="P630"/>
    </row>
    <row r="631" spans="16:16" ht="14.5" x14ac:dyDescent="0.35">
      <c r="P631"/>
    </row>
    <row r="632" spans="16:16" ht="14.5" x14ac:dyDescent="0.35">
      <c r="P632"/>
    </row>
    <row r="633" spans="16:16" ht="14.5" x14ac:dyDescent="0.35">
      <c r="P633"/>
    </row>
    <row r="634" spans="16:16" ht="14.5" x14ac:dyDescent="0.35">
      <c r="P634"/>
    </row>
    <row r="635" spans="16:16" ht="14.5" x14ac:dyDescent="0.35">
      <c r="P635"/>
    </row>
    <row r="636" spans="16:16" ht="14.5" x14ac:dyDescent="0.35">
      <c r="P636"/>
    </row>
    <row r="637" spans="16:16" ht="14.5" x14ac:dyDescent="0.35">
      <c r="P637"/>
    </row>
    <row r="638" spans="16:16" ht="14.5" x14ac:dyDescent="0.35">
      <c r="P638"/>
    </row>
    <row r="639" spans="16:16" ht="14.5" x14ac:dyDescent="0.35">
      <c r="P639"/>
    </row>
    <row r="640" spans="16:16" ht="14.5" x14ac:dyDescent="0.35">
      <c r="P640"/>
    </row>
    <row r="641" spans="16:16" ht="14.5" x14ac:dyDescent="0.35">
      <c r="P641"/>
    </row>
    <row r="642" spans="16:16" ht="14.5" x14ac:dyDescent="0.35">
      <c r="P642"/>
    </row>
    <row r="643" spans="16:16" ht="14.5" x14ac:dyDescent="0.35">
      <c r="P643"/>
    </row>
    <row r="644" spans="16:16" ht="14.5" x14ac:dyDescent="0.35">
      <c r="P644"/>
    </row>
    <row r="645" spans="16:16" ht="14.5" x14ac:dyDescent="0.35">
      <c r="P645"/>
    </row>
    <row r="646" spans="16:16" ht="14.5" x14ac:dyDescent="0.35">
      <c r="P646"/>
    </row>
    <row r="647" spans="16:16" ht="14.5" x14ac:dyDescent="0.35">
      <c r="P647"/>
    </row>
    <row r="648" spans="16:16" ht="14.5" x14ac:dyDescent="0.35">
      <c r="P648"/>
    </row>
    <row r="649" spans="16:16" ht="14.5" x14ac:dyDescent="0.35">
      <c r="P649"/>
    </row>
    <row r="650" spans="16:16" ht="14.5" x14ac:dyDescent="0.35">
      <c r="P650"/>
    </row>
    <row r="651" spans="16:16" ht="14.5" x14ac:dyDescent="0.35">
      <c r="P651"/>
    </row>
    <row r="652" spans="16:16" ht="14.5" x14ac:dyDescent="0.35">
      <c r="P652"/>
    </row>
    <row r="653" spans="16:16" ht="14.5" x14ac:dyDescent="0.35">
      <c r="P653"/>
    </row>
    <row r="654" spans="16:16" ht="14.5" x14ac:dyDescent="0.35">
      <c r="P654"/>
    </row>
    <row r="655" spans="16:16" ht="14.5" x14ac:dyDescent="0.35">
      <c r="P655"/>
    </row>
    <row r="656" spans="16:16" ht="14.5" x14ac:dyDescent="0.35">
      <c r="P656"/>
    </row>
    <row r="657" spans="16:16" ht="14.5" x14ac:dyDescent="0.35">
      <c r="P657"/>
    </row>
    <row r="658" spans="16:16" ht="14.5" x14ac:dyDescent="0.35">
      <c r="P658"/>
    </row>
    <row r="659" spans="16:16" ht="14.5" x14ac:dyDescent="0.35">
      <c r="P659"/>
    </row>
    <row r="660" spans="16:16" ht="14.5" x14ac:dyDescent="0.35">
      <c r="P660"/>
    </row>
    <row r="661" spans="16:16" ht="14.5" x14ac:dyDescent="0.35">
      <c r="P661"/>
    </row>
    <row r="662" spans="16:16" ht="14.5" x14ac:dyDescent="0.35">
      <c r="P662"/>
    </row>
    <row r="663" spans="16:16" ht="14.5" x14ac:dyDescent="0.35">
      <c r="P663"/>
    </row>
    <row r="664" spans="16:16" ht="14.5" x14ac:dyDescent="0.35">
      <c r="P664"/>
    </row>
    <row r="665" spans="16:16" ht="14.5" x14ac:dyDescent="0.35">
      <c r="P665"/>
    </row>
    <row r="666" spans="16:16" ht="14.5" x14ac:dyDescent="0.35">
      <c r="P666"/>
    </row>
    <row r="667" spans="16:16" ht="14.5" x14ac:dyDescent="0.35">
      <c r="P667"/>
    </row>
    <row r="668" spans="16:16" ht="14.5" x14ac:dyDescent="0.35">
      <c r="P668"/>
    </row>
    <row r="669" spans="16:16" ht="14.5" x14ac:dyDescent="0.35">
      <c r="P669"/>
    </row>
    <row r="670" spans="16:16" ht="14.5" x14ac:dyDescent="0.35">
      <c r="P670"/>
    </row>
    <row r="671" spans="16:16" ht="14.5" x14ac:dyDescent="0.35">
      <c r="P671"/>
    </row>
    <row r="672" spans="16:16" ht="14.5" x14ac:dyDescent="0.35">
      <c r="P672"/>
    </row>
    <row r="673" spans="16:16" ht="14.5" x14ac:dyDescent="0.35">
      <c r="P673"/>
    </row>
    <row r="674" spans="16:16" ht="14.5" x14ac:dyDescent="0.35">
      <c r="P674"/>
    </row>
    <row r="675" spans="16:16" ht="14.5" x14ac:dyDescent="0.35">
      <c r="P675"/>
    </row>
    <row r="676" spans="16:16" ht="14.5" x14ac:dyDescent="0.35">
      <c r="P676"/>
    </row>
    <row r="677" spans="16:16" ht="14.5" x14ac:dyDescent="0.35">
      <c r="P677"/>
    </row>
    <row r="678" spans="16:16" ht="14.5" x14ac:dyDescent="0.35">
      <c r="P678"/>
    </row>
    <row r="679" spans="16:16" ht="14.5" x14ac:dyDescent="0.35">
      <c r="P679"/>
    </row>
    <row r="680" spans="16:16" ht="14.5" x14ac:dyDescent="0.35">
      <c r="P680"/>
    </row>
    <row r="681" spans="16:16" ht="14.5" x14ac:dyDescent="0.35">
      <c r="P681"/>
    </row>
    <row r="682" spans="16:16" ht="14.5" x14ac:dyDescent="0.35">
      <c r="P682"/>
    </row>
    <row r="683" spans="16:16" ht="14.5" x14ac:dyDescent="0.35">
      <c r="P683"/>
    </row>
    <row r="684" spans="16:16" ht="14.5" x14ac:dyDescent="0.35">
      <c r="P684"/>
    </row>
    <row r="685" spans="16:16" ht="14.5" x14ac:dyDescent="0.35">
      <c r="P685"/>
    </row>
    <row r="686" spans="16:16" ht="14.5" x14ac:dyDescent="0.35">
      <c r="P686"/>
    </row>
    <row r="687" spans="16:16" ht="14.5" x14ac:dyDescent="0.35">
      <c r="P687"/>
    </row>
    <row r="688" spans="16:16" ht="14.5" x14ac:dyDescent="0.35">
      <c r="P688"/>
    </row>
    <row r="689" spans="16:16" ht="14.5" x14ac:dyDescent="0.35">
      <c r="P689"/>
    </row>
    <row r="690" spans="16:16" ht="14.5" x14ac:dyDescent="0.35">
      <c r="P690"/>
    </row>
    <row r="691" spans="16:16" ht="14.5" x14ac:dyDescent="0.35">
      <c r="P691"/>
    </row>
    <row r="692" spans="16:16" ht="14.5" x14ac:dyDescent="0.35">
      <c r="P692"/>
    </row>
    <row r="693" spans="16:16" ht="14.5" x14ac:dyDescent="0.35">
      <c r="P693"/>
    </row>
    <row r="694" spans="16:16" ht="14.5" x14ac:dyDescent="0.35">
      <c r="P694"/>
    </row>
    <row r="695" spans="16:16" ht="14.5" x14ac:dyDescent="0.35">
      <c r="P695"/>
    </row>
    <row r="696" spans="16:16" ht="14.5" x14ac:dyDescent="0.35">
      <c r="P696"/>
    </row>
    <row r="697" spans="16:16" ht="14.5" x14ac:dyDescent="0.35">
      <c r="P697"/>
    </row>
    <row r="698" spans="16:16" ht="14.5" x14ac:dyDescent="0.35">
      <c r="P698"/>
    </row>
    <row r="699" spans="16:16" ht="14.5" x14ac:dyDescent="0.35">
      <c r="P699"/>
    </row>
    <row r="700" spans="16:16" ht="14.5" x14ac:dyDescent="0.35">
      <c r="P700"/>
    </row>
    <row r="701" spans="16:16" ht="14.5" x14ac:dyDescent="0.35">
      <c r="P701"/>
    </row>
    <row r="702" spans="16:16" ht="14.5" x14ac:dyDescent="0.35">
      <c r="P702"/>
    </row>
    <row r="703" spans="16:16" ht="14.5" x14ac:dyDescent="0.35">
      <c r="P703"/>
    </row>
    <row r="704" spans="16:16" ht="14.5" x14ac:dyDescent="0.35">
      <c r="P704"/>
    </row>
    <row r="705" spans="16:16" ht="14.5" x14ac:dyDescent="0.35">
      <c r="P705"/>
    </row>
    <row r="706" spans="16:16" ht="14.5" x14ac:dyDescent="0.35">
      <c r="P706"/>
    </row>
    <row r="707" spans="16:16" ht="14.5" x14ac:dyDescent="0.35">
      <c r="P707"/>
    </row>
    <row r="708" spans="16:16" ht="14.5" x14ac:dyDescent="0.35">
      <c r="P708"/>
    </row>
    <row r="709" spans="16:16" ht="14.5" x14ac:dyDescent="0.35">
      <c r="P709"/>
    </row>
    <row r="710" spans="16:16" ht="14.5" x14ac:dyDescent="0.35">
      <c r="P710"/>
    </row>
    <row r="711" spans="16:16" ht="14.5" x14ac:dyDescent="0.35">
      <c r="P711"/>
    </row>
    <row r="712" spans="16:16" ht="14.5" x14ac:dyDescent="0.35">
      <c r="P712"/>
    </row>
    <row r="713" spans="16:16" ht="14.5" x14ac:dyDescent="0.35">
      <c r="P713"/>
    </row>
    <row r="714" spans="16:16" ht="14.5" x14ac:dyDescent="0.35">
      <c r="P714"/>
    </row>
    <row r="715" spans="16:16" ht="14.5" x14ac:dyDescent="0.35">
      <c r="P715"/>
    </row>
    <row r="716" spans="16:16" ht="14.5" x14ac:dyDescent="0.35">
      <c r="P716"/>
    </row>
    <row r="717" spans="16:16" ht="14.5" x14ac:dyDescent="0.35">
      <c r="P717"/>
    </row>
    <row r="718" spans="16:16" ht="14.5" x14ac:dyDescent="0.35">
      <c r="P718"/>
    </row>
    <row r="719" spans="16:16" ht="14.5" x14ac:dyDescent="0.35">
      <c r="P719"/>
    </row>
    <row r="720" spans="16:16" ht="14.5" x14ac:dyDescent="0.35">
      <c r="P720"/>
    </row>
    <row r="721" spans="16:16" ht="14.5" x14ac:dyDescent="0.35">
      <c r="P721"/>
    </row>
    <row r="722" spans="16:16" ht="14.5" x14ac:dyDescent="0.35">
      <c r="P722"/>
    </row>
    <row r="723" spans="16:16" ht="14.5" x14ac:dyDescent="0.35">
      <c r="P723"/>
    </row>
    <row r="724" spans="16:16" ht="14.5" x14ac:dyDescent="0.35">
      <c r="P724"/>
    </row>
    <row r="725" spans="16:16" ht="14.5" x14ac:dyDescent="0.35">
      <c r="P725"/>
    </row>
    <row r="726" spans="16:16" ht="14.5" x14ac:dyDescent="0.35">
      <c r="P726"/>
    </row>
    <row r="727" spans="16:16" ht="14.5" x14ac:dyDescent="0.35">
      <c r="P727"/>
    </row>
    <row r="728" spans="16:16" ht="14.5" x14ac:dyDescent="0.35">
      <c r="P728"/>
    </row>
    <row r="729" spans="16:16" ht="14.5" x14ac:dyDescent="0.35">
      <c r="P729"/>
    </row>
    <row r="730" spans="16:16" ht="14.5" x14ac:dyDescent="0.35">
      <c r="P730"/>
    </row>
    <row r="731" spans="16:16" ht="14.5" x14ac:dyDescent="0.35">
      <c r="P731"/>
    </row>
    <row r="732" spans="16:16" ht="14.5" x14ac:dyDescent="0.35">
      <c r="P732"/>
    </row>
    <row r="733" spans="16:16" ht="14.5" x14ac:dyDescent="0.35">
      <c r="P733"/>
    </row>
    <row r="734" spans="16:16" ht="14.5" x14ac:dyDescent="0.35">
      <c r="P734"/>
    </row>
    <row r="735" spans="16:16" ht="14.5" x14ac:dyDescent="0.35">
      <c r="P735"/>
    </row>
    <row r="736" spans="16:16" ht="14.5" x14ac:dyDescent="0.35">
      <c r="P736"/>
    </row>
    <row r="737" spans="16:16" ht="14.5" x14ac:dyDescent="0.35">
      <c r="P737"/>
    </row>
    <row r="738" spans="16:16" ht="14.5" x14ac:dyDescent="0.35">
      <c r="P738"/>
    </row>
    <row r="739" spans="16:16" ht="14.5" x14ac:dyDescent="0.35">
      <c r="P739"/>
    </row>
    <row r="740" spans="16:16" ht="14.5" x14ac:dyDescent="0.35">
      <c r="P740"/>
    </row>
    <row r="741" spans="16:16" ht="14.5" x14ac:dyDescent="0.35">
      <c r="P741"/>
    </row>
    <row r="742" spans="16:16" ht="14.5" x14ac:dyDescent="0.35">
      <c r="P742"/>
    </row>
    <row r="743" spans="16:16" ht="14.5" x14ac:dyDescent="0.35">
      <c r="P743"/>
    </row>
    <row r="744" spans="16:16" ht="14.5" x14ac:dyDescent="0.35">
      <c r="P744"/>
    </row>
    <row r="745" spans="16:16" ht="14.5" x14ac:dyDescent="0.35">
      <c r="P745"/>
    </row>
    <row r="746" spans="16:16" ht="14.5" x14ac:dyDescent="0.35">
      <c r="P746"/>
    </row>
    <row r="747" spans="16:16" ht="14.5" x14ac:dyDescent="0.35">
      <c r="P747"/>
    </row>
    <row r="748" spans="16:16" ht="14.5" x14ac:dyDescent="0.35">
      <c r="P748"/>
    </row>
    <row r="749" spans="16:16" ht="14.5" x14ac:dyDescent="0.35">
      <c r="P749"/>
    </row>
    <row r="750" spans="16:16" ht="14.5" x14ac:dyDescent="0.35">
      <c r="P750"/>
    </row>
    <row r="751" spans="16:16" ht="14.5" x14ac:dyDescent="0.35">
      <c r="P751"/>
    </row>
    <row r="752" spans="16:16" ht="14.5" x14ac:dyDescent="0.35">
      <c r="P752"/>
    </row>
    <row r="753" spans="16:16" ht="14.5" x14ac:dyDescent="0.35">
      <c r="P753"/>
    </row>
    <row r="754" spans="16:16" ht="14.5" x14ac:dyDescent="0.35">
      <c r="P754"/>
    </row>
    <row r="755" spans="16:16" ht="14.5" x14ac:dyDescent="0.35">
      <c r="P755"/>
    </row>
    <row r="756" spans="16:16" ht="14.5" x14ac:dyDescent="0.35">
      <c r="P756"/>
    </row>
    <row r="757" spans="16:16" ht="14.5" x14ac:dyDescent="0.35">
      <c r="P757"/>
    </row>
    <row r="758" spans="16:16" ht="14.5" x14ac:dyDescent="0.35">
      <c r="P758"/>
    </row>
    <row r="759" spans="16:16" ht="14.5" x14ac:dyDescent="0.35">
      <c r="P759"/>
    </row>
    <row r="760" spans="16:16" ht="14.5" x14ac:dyDescent="0.35">
      <c r="P760"/>
    </row>
    <row r="761" spans="16:16" ht="14.5" x14ac:dyDescent="0.35">
      <c r="P761"/>
    </row>
    <row r="762" spans="16:16" ht="14.5" x14ac:dyDescent="0.35">
      <c r="P762"/>
    </row>
    <row r="763" spans="16:16" ht="14.5" x14ac:dyDescent="0.35">
      <c r="P763"/>
    </row>
    <row r="764" spans="16:16" ht="14.5" x14ac:dyDescent="0.35">
      <c r="P764"/>
    </row>
    <row r="765" spans="16:16" ht="14.5" x14ac:dyDescent="0.35">
      <c r="P765"/>
    </row>
    <row r="766" spans="16:16" ht="14.5" x14ac:dyDescent="0.35">
      <c r="P766"/>
    </row>
    <row r="767" spans="16:16" ht="14.5" x14ac:dyDescent="0.35">
      <c r="P767"/>
    </row>
    <row r="768" spans="16:16" ht="14.5" x14ac:dyDescent="0.35">
      <c r="P768"/>
    </row>
    <row r="769" spans="16:16" ht="14.5" x14ac:dyDescent="0.35">
      <c r="P769"/>
    </row>
    <row r="770" spans="16:16" ht="14.5" x14ac:dyDescent="0.35">
      <c r="P770"/>
    </row>
    <row r="771" spans="16:16" ht="14.5" x14ac:dyDescent="0.35">
      <c r="P771"/>
    </row>
    <row r="772" spans="16:16" ht="14.5" x14ac:dyDescent="0.35">
      <c r="P772"/>
    </row>
    <row r="773" spans="16:16" ht="14.5" x14ac:dyDescent="0.35">
      <c r="P773"/>
    </row>
    <row r="774" spans="16:16" ht="14.5" x14ac:dyDescent="0.35">
      <c r="P774"/>
    </row>
    <row r="775" spans="16:16" ht="14.5" x14ac:dyDescent="0.35">
      <c r="P775"/>
    </row>
    <row r="776" spans="16:16" ht="14.5" x14ac:dyDescent="0.35">
      <c r="P776"/>
    </row>
    <row r="777" spans="16:16" ht="14.5" x14ac:dyDescent="0.35">
      <c r="P777"/>
    </row>
    <row r="778" spans="16:16" ht="14.5" x14ac:dyDescent="0.35">
      <c r="P778"/>
    </row>
    <row r="779" spans="16:16" ht="14.5" x14ac:dyDescent="0.35">
      <c r="P779"/>
    </row>
    <row r="780" spans="16:16" ht="14.5" x14ac:dyDescent="0.35">
      <c r="P780"/>
    </row>
    <row r="781" spans="16:16" ht="14.5" x14ac:dyDescent="0.35">
      <c r="P781"/>
    </row>
    <row r="782" spans="16:16" ht="14.5" x14ac:dyDescent="0.35">
      <c r="P782"/>
    </row>
    <row r="783" spans="16:16" ht="14.5" x14ac:dyDescent="0.35">
      <c r="P783"/>
    </row>
    <row r="784" spans="16:16" ht="14.5" x14ac:dyDescent="0.35">
      <c r="P784"/>
    </row>
    <row r="785" spans="16:16" ht="14.5" x14ac:dyDescent="0.35">
      <c r="P785"/>
    </row>
    <row r="786" spans="16:16" ht="14.5" x14ac:dyDescent="0.35">
      <c r="P786"/>
    </row>
    <row r="787" spans="16:16" ht="14.5" x14ac:dyDescent="0.35">
      <c r="P787"/>
    </row>
    <row r="788" spans="16:16" ht="14.5" x14ac:dyDescent="0.35">
      <c r="P788"/>
    </row>
    <row r="789" spans="16:16" ht="14.5" x14ac:dyDescent="0.35">
      <c r="P789"/>
    </row>
    <row r="790" spans="16:16" ht="14.5" x14ac:dyDescent="0.35">
      <c r="P790"/>
    </row>
    <row r="791" spans="16:16" ht="14.5" x14ac:dyDescent="0.35">
      <c r="P791"/>
    </row>
    <row r="792" spans="16:16" ht="14.5" x14ac:dyDescent="0.35">
      <c r="P792"/>
    </row>
    <row r="793" spans="16:16" ht="14.5" x14ac:dyDescent="0.35">
      <c r="P793"/>
    </row>
    <row r="794" spans="16:16" ht="14.5" x14ac:dyDescent="0.35">
      <c r="P794"/>
    </row>
    <row r="795" spans="16:16" ht="14.5" x14ac:dyDescent="0.35">
      <c r="P795"/>
    </row>
    <row r="796" spans="16:16" ht="14.5" x14ac:dyDescent="0.35">
      <c r="P796"/>
    </row>
    <row r="797" spans="16:16" ht="14.5" x14ac:dyDescent="0.35">
      <c r="P797"/>
    </row>
    <row r="798" spans="16:16" ht="14.5" x14ac:dyDescent="0.35">
      <c r="P798"/>
    </row>
    <row r="799" spans="16:16" ht="14.5" x14ac:dyDescent="0.35">
      <c r="P799"/>
    </row>
    <row r="800" spans="16:16" ht="14.5" x14ac:dyDescent="0.35">
      <c r="P800"/>
    </row>
    <row r="801" spans="16:16" ht="14.5" x14ac:dyDescent="0.35">
      <c r="P801"/>
    </row>
    <row r="802" spans="16:16" ht="14.5" x14ac:dyDescent="0.35">
      <c r="P802"/>
    </row>
    <row r="803" spans="16:16" ht="14.5" x14ac:dyDescent="0.35">
      <c r="P803"/>
    </row>
    <row r="804" spans="16:16" ht="14.5" x14ac:dyDescent="0.35">
      <c r="P804"/>
    </row>
    <row r="805" spans="16:16" ht="14.5" x14ac:dyDescent="0.35">
      <c r="P805"/>
    </row>
    <row r="806" spans="16:16" ht="14.5" x14ac:dyDescent="0.35">
      <c r="P806"/>
    </row>
    <row r="807" spans="16:16" ht="14.5" x14ac:dyDescent="0.35">
      <c r="P807"/>
    </row>
    <row r="808" spans="16:16" ht="14.5" x14ac:dyDescent="0.35">
      <c r="P808"/>
    </row>
    <row r="809" spans="16:16" ht="14.5" x14ac:dyDescent="0.35">
      <c r="P809"/>
    </row>
    <row r="810" spans="16:16" ht="14.5" x14ac:dyDescent="0.35">
      <c r="P810"/>
    </row>
    <row r="811" spans="16:16" ht="14.5" x14ac:dyDescent="0.35">
      <c r="P811"/>
    </row>
    <row r="812" spans="16:16" ht="14.5" x14ac:dyDescent="0.35">
      <c r="P812"/>
    </row>
    <row r="813" spans="16:16" ht="14.5" x14ac:dyDescent="0.35">
      <c r="P813"/>
    </row>
    <row r="814" spans="16:16" ht="14.5" x14ac:dyDescent="0.35">
      <c r="P814"/>
    </row>
    <row r="815" spans="16:16" ht="14.5" x14ac:dyDescent="0.35">
      <c r="P815"/>
    </row>
    <row r="816" spans="16:16" ht="14.5" x14ac:dyDescent="0.35">
      <c r="P816"/>
    </row>
    <row r="817" spans="16:16" ht="14.5" x14ac:dyDescent="0.35">
      <c r="P817"/>
    </row>
    <row r="818" spans="16:16" ht="14.5" x14ac:dyDescent="0.35">
      <c r="P818"/>
    </row>
    <row r="819" spans="16:16" ht="14.5" x14ac:dyDescent="0.35">
      <c r="P819"/>
    </row>
    <row r="820" spans="16:16" ht="14.5" x14ac:dyDescent="0.35">
      <c r="P820"/>
    </row>
    <row r="821" spans="16:16" ht="14.5" x14ac:dyDescent="0.35">
      <c r="P821"/>
    </row>
    <row r="822" spans="16:16" ht="14.5" x14ac:dyDescent="0.35">
      <c r="P822"/>
    </row>
    <row r="823" spans="16:16" ht="14.5" x14ac:dyDescent="0.35">
      <c r="P823"/>
    </row>
    <row r="824" spans="16:16" ht="14.5" x14ac:dyDescent="0.35">
      <c r="P824"/>
    </row>
    <row r="825" spans="16:16" ht="14.5" x14ac:dyDescent="0.35">
      <c r="P825"/>
    </row>
    <row r="826" spans="16:16" ht="14.5" x14ac:dyDescent="0.35">
      <c r="P826"/>
    </row>
    <row r="827" spans="16:16" ht="14.5" x14ac:dyDescent="0.35">
      <c r="P827"/>
    </row>
    <row r="828" spans="16:16" ht="14.5" x14ac:dyDescent="0.35">
      <c r="P828"/>
    </row>
    <row r="829" spans="16:16" ht="14.5" x14ac:dyDescent="0.35">
      <c r="P829"/>
    </row>
    <row r="830" spans="16:16" ht="14.5" x14ac:dyDescent="0.35">
      <c r="P830"/>
    </row>
    <row r="831" spans="16:16" ht="14.5" x14ac:dyDescent="0.35">
      <c r="P831"/>
    </row>
    <row r="832" spans="16:16" ht="14.5" x14ac:dyDescent="0.35">
      <c r="P832"/>
    </row>
    <row r="833" spans="16:16" ht="14.5" x14ac:dyDescent="0.35">
      <c r="P833"/>
    </row>
    <row r="834" spans="16:16" ht="14.5" x14ac:dyDescent="0.35">
      <c r="P834"/>
    </row>
    <row r="835" spans="16:16" ht="14.5" x14ac:dyDescent="0.35">
      <c r="P835"/>
    </row>
    <row r="836" spans="16:16" ht="14.5" x14ac:dyDescent="0.35">
      <c r="P836"/>
    </row>
    <row r="837" spans="16:16" ht="14.5" x14ac:dyDescent="0.35">
      <c r="P837"/>
    </row>
    <row r="838" spans="16:16" ht="14.5" x14ac:dyDescent="0.35">
      <c r="P838"/>
    </row>
    <row r="839" spans="16:16" ht="14.5" x14ac:dyDescent="0.35">
      <c r="P839"/>
    </row>
    <row r="840" spans="16:16" ht="14.5" x14ac:dyDescent="0.35">
      <c r="P840"/>
    </row>
    <row r="841" spans="16:16" ht="14.5" x14ac:dyDescent="0.35">
      <c r="P841"/>
    </row>
    <row r="842" spans="16:16" ht="14.5" x14ac:dyDescent="0.35">
      <c r="P842"/>
    </row>
    <row r="843" spans="16:16" ht="14.5" x14ac:dyDescent="0.35">
      <c r="P843"/>
    </row>
    <row r="844" spans="16:16" ht="14.5" x14ac:dyDescent="0.35">
      <c r="P844"/>
    </row>
    <row r="845" spans="16:16" ht="14.5" x14ac:dyDescent="0.35">
      <c r="P845"/>
    </row>
    <row r="846" spans="16:16" ht="14.5" x14ac:dyDescent="0.35">
      <c r="P846"/>
    </row>
    <row r="847" spans="16:16" ht="14.5" x14ac:dyDescent="0.35">
      <c r="P847"/>
    </row>
    <row r="848" spans="16:16" ht="14.5" x14ac:dyDescent="0.35">
      <c r="P848"/>
    </row>
    <row r="849" spans="16:16" ht="14.5" x14ac:dyDescent="0.35">
      <c r="P849"/>
    </row>
    <row r="850" spans="16:16" ht="14.5" x14ac:dyDescent="0.35">
      <c r="P850"/>
    </row>
    <row r="851" spans="16:16" ht="14.5" x14ac:dyDescent="0.35">
      <c r="P851"/>
    </row>
    <row r="852" spans="16:16" ht="14.5" x14ac:dyDescent="0.35">
      <c r="P852"/>
    </row>
    <row r="853" spans="16:16" ht="14.5" x14ac:dyDescent="0.35">
      <c r="P853"/>
    </row>
    <row r="854" spans="16:16" ht="14.5" x14ac:dyDescent="0.35">
      <c r="P854"/>
    </row>
    <row r="855" spans="16:16" ht="14.5" x14ac:dyDescent="0.35">
      <c r="P855"/>
    </row>
    <row r="856" spans="16:16" ht="14.5" x14ac:dyDescent="0.35">
      <c r="P856"/>
    </row>
    <row r="857" spans="16:16" ht="14.5" x14ac:dyDescent="0.35">
      <c r="P857"/>
    </row>
    <row r="858" spans="16:16" ht="14.5" x14ac:dyDescent="0.35">
      <c r="P858"/>
    </row>
    <row r="859" spans="16:16" ht="14.5" x14ac:dyDescent="0.35">
      <c r="P859"/>
    </row>
    <row r="860" spans="16:16" ht="14.5" x14ac:dyDescent="0.35">
      <c r="P860"/>
    </row>
    <row r="861" spans="16:16" ht="14.5" x14ac:dyDescent="0.35">
      <c r="P861"/>
    </row>
    <row r="862" spans="16:16" ht="14.5" x14ac:dyDescent="0.35">
      <c r="P862"/>
    </row>
    <row r="863" spans="16:16" ht="14.5" x14ac:dyDescent="0.35">
      <c r="P863"/>
    </row>
    <row r="864" spans="16:16" ht="14.5" x14ac:dyDescent="0.35">
      <c r="P864"/>
    </row>
    <row r="865" spans="16:16" ht="14.5" x14ac:dyDescent="0.35">
      <c r="P865"/>
    </row>
    <row r="866" spans="16:16" ht="14.5" x14ac:dyDescent="0.35">
      <c r="P866"/>
    </row>
    <row r="867" spans="16:16" ht="14.5" x14ac:dyDescent="0.35">
      <c r="P867"/>
    </row>
    <row r="868" spans="16:16" ht="14.5" x14ac:dyDescent="0.35">
      <c r="P868"/>
    </row>
    <row r="869" spans="16:16" ht="14.5" x14ac:dyDescent="0.35">
      <c r="P869"/>
    </row>
    <row r="870" spans="16:16" ht="14.5" x14ac:dyDescent="0.35">
      <c r="P870"/>
    </row>
    <row r="871" spans="16:16" ht="14.5" x14ac:dyDescent="0.35">
      <c r="P871"/>
    </row>
    <row r="872" spans="16:16" ht="14.5" x14ac:dyDescent="0.35">
      <c r="P872"/>
    </row>
    <row r="873" spans="16:16" ht="14.5" x14ac:dyDescent="0.35">
      <c r="P873"/>
    </row>
    <row r="874" spans="16:16" ht="14.5" x14ac:dyDescent="0.35">
      <c r="P874"/>
    </row>
    <row r="875" spans="16:16" ht="14.5" x14ac:dyDescent="0.35">
      <c r="P875"/>
    </row>
    <row r="876" spans="16:16" ht="14.5" x14ac:dyDescent="0.35">
      <c r="P876"/>
    </row>
    <row r="877" spans="16:16" ht="14.5" x14ac:dyDescent="0.35">
      <c r="P877"/>
    </row>
    <row r="878" spans="16:16" ht="14.5" x14ac:dyDescent="0.35">
      <c r="P878"/>
    </row>
    <row r="879" spans="16:16" ht="14.5" x14ac:dyDescent="0.35">
      <c r="P879"/>
    </row>
    <row r="880" spans="16:16" ht="14.5" x14ac:dyDescent="0.35">
      <c r="P880"/>
    </row>
    <row r="881" spans="16:16" ht="14.5" x14ac:dyDescent="0.35">
      <c r="P881"/>
    </row>
    <row r="882" spans="16:16" ht="14.5" x14ac:dyDescent="0.35">
      <c r="P882"/>
    </row>
    <row r="883" spans="16:16" ht="14.5" x14ac:dyDescent="0.35">
      <c r="P883"/>
    </row>
    <row r="884" spans="16:16" ht="14.5" x14ac:dyDescent="0.35">
      <c r="P884"/>
    </row>
    <row r="885" spans="16:16" ht="14.5" x14ac:dyDescent="0.35">
      <c r="P885"/>
    </row>
    <row r="886" spans="16:16" ht="14.5" x14ac:dyDescent="0.35">
      <c r="P886"/>
    </row>
    <row r="887" spans="16:16" ht="14.5" x14ac:dyDescent="0.35">
      <c r="P887"/>
    </row>
    <row r="888" spans="16:16" ht="14.5" x14ac:dyDescent="0.35">
      <c r="P888"/>
    </row>
    <row r="889" spans="16:16" ht="14.5" x14ac:dyDescent="0.35">
      <c r="P889"/>
    </row>
    <row r="890" spans="16:16" ht="14.5" x14ac:dyDescent="0.35">
      <c r="P890"/>
    </row>
  </sheetData>
  <phoneticPr fontId="1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2830E-1B29-4988-A265-0F4FE2B4AC0D}">
  <dimension ref="A1:C8"/>
  <sheetViews>
    <sheetView workbookViewId="0">
      <selection activeCell="C1" sqref="C1:C8"/>
    </sheetView>
  </sheetViews>
  <sheetFormatPr defaultRowHeight="14.5" x14ac:dyDescent="0.35"/>
  <sheetData>
    <row r="1" spans="1:3" x14ac:dyDescent="0.35">
      <c r="A1" s="117">
        <v>0</v>
      </c>
      <c r="C1" s="4" t="s">
        <v>101</v>
      </c>
    </row>
    <row r="2" spans="1:3" x14ac:dyDescent="0.35">
      <c r="A2" s="118">
        <v>1</v>
      </c>
      <c r="C2" s="4" t="s">
        <v>83</v>
      </c>
    </row>
    <row r="3" spans="1:3" x14ac:dyDescent="0.35">
      <c r="A3" s="119">
        <v>2</v>
      </c>
      <c r="C3" s="4" t="s">
        <v>89</v>
      </c>
    </row>
    <row r="4" spans="1:3" x14ac:dyDescent="0.35">
      <c r="C4" s="4" t="s">
        <v>86</v>
      </c>
    </row>
    <row r="5" spans="1:3" x14ac:dyDescent="0.35">
      <c r="C5" s="4" t="s">
        <v>97</v>
      </c>
    </row>
    <row r="6" spans="1:3" x14ac:dyDescent="0.35">
      <c r="C6" s="4" t="s">
        <v>155</v>
      </c>
    </row>
    <row r="7" spans="1:3" x14ac:dyDescent="0.35">
      <c r="C7" s="4" t="s">
        <v>156</v>
      </c>
    </row>
    <row r="8" spans="1:3" x14ac:dyDescent="0.35">
      <c r="C8" s="4" t="s">
        <v>157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4203F1415A1F4D8D964AAB6B4DFD1A" ma:contentTypeVersion="16" ma:contentTypeDescription="Create a new document." ma:contentTypeScope="" ma:versionID="828c3f80820831c6707ba20d466e7e1f">
  <xsd:schema xmlns:xsd="http://www.w3.org/2001/XMLSchema" xmlns:xs="http://www.w3.org/2001/XMLSchema" xmlns:p="http://schemas.microsoft.com/office/2006/metadata/properties" xmlns:ns2="d6fe15a6-5bb5-4570-94fd-e84c306b070e" xmlns:ns3="bc855610-ff53-4d4c-8332-f450eca170b0" targetNamespace="http://schemas.microsoft.com/office/2006/metadata/properties" ma:root="true" ma:fieldsID="8ef0a499c6a330f4b435e8378d834e0f" ns2:_="" ns3:_="">
    <xsd:import namespace="d6fe15a6-5bb5-4570-94fd-e84c306b070e"/>
    <xsd:import namespace="bc855610-ff53-4d4c-8332-f450eca170b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e15a6-5bb5-4570-94fd-e84c306b070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9e24d41-9e08-44f3-80b4-12dd576a8121}" ma:internalName="TaxCatchAll" ma:showField="CatchAllData" ma:web="d6fe15a6-5bb5-4570-94fd-e84c306b07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855610-ff53-4d4c-8332-f450eca170b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6fe15a6-5bb5-4570-94fd-e84c306b070e" xsi:nil="true"/>
    <lcf76f155ced4ddcb4097134ff3c332f xmlns="bc855610-ff53-4d4c-8332-f450eca170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3C3258-057B-4605-8188-AA02C8CDB2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e15a6-5bb5-4570-94fd-e84c306b070e"/>
    <ds:schemaRef ds:uri="bc855610-ff53-4d4c-8332-f450eca17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AC00C9-7DEB-4055-8762-FFA9FAA07BA0}">
  <ds:schemaRefs>
    <ds:schemaRef ds:uri="http://schemas.microsoft.com/office/2006/metadata/properties"/>
    <ds:schemaRef ds:uri="http://schemas.microsoft.com/office/infopath/2007/PartnerControls"/>
    <ds:schemaRef ds:uri="d6fe15a6-5bb5-4570-94fd-e84c306b070e"/>
    <ds:schemaRef ds:uri="bc855610-ff53-4d4c-8332-f450eca170b0"/>
  </ds:schemaRefs>
</ds:datastoreItem>
</file>

<file path=customXml/itemProps3.xml><?xml version="1.0" encoding="utf-8"?>
<ds:datastoreItem xmlns:ds="http://schemas.openxmlformats.org/officeDocument/2006/customXml" ds:itemID="{D4D9C999-41CC-4A9E-8EE9-1D539A88F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Mapping</vt:lpstr>
      <vt:lpstr>Example Mapping</vt:lpstr>
      <vt:lpstr>Dashboard</vt:lpstr>
      <vt:lpstr>Calculations</vt:lpstr>
      <vt:lpstr>DATA - do note move or delete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Bonner</dc:creator>
  <cp:keywords/>
  <dc:description/>
  <cp:lastModifiedBy>Krish Patel</cp:lastModifiedBy>
  <cp:revision/>
  <dcterms:created xsi:type="dcterms:W3CDTF">2021-12-08T10:58:37Z</dcterms:created>
  <dcterms:modified xsi:type="dcterms:W3CDTF">2025-10-19T12:55:17Z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0x010100084203F1415A1F4D8D964AAB6B4DFD1A</vt:lpwstr>
  </property>
  <property fmtid="{D5CDD505-2E9C-101B-9397-08002B2CF9AE}" pid="3" name="MediaServiceImageTags">
    <vt:lpwstr/>
  </property>
</Properties>
</file>